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836" activeTab="1"/>
  </bookViews>
  <sheets>
    <sheet name="приложение 3 к приложению 3" sheetId="1" r:id="rId1"/>
    <sheet name="ПРиложение 5 к положению" sheetId="7" r:id="rId2"/>
    <sheet name="Таблица 2 к приложению5" sheetId="3" r:id="rId3"/>
    <sheet name="Таблица 3 к Приложению 5" sheetId="4" r:id="rId4"/>
    <sheet name="таблица 4 к приложению 5" sheetId="5" r:id="rId5"/>
  </sheets>
  <calcPr calcId="145621" refMode="R1C1"/>
</workbook>
</file>

<file path=xl/calcChain.xml><?xml version="1.0" encoding="utf-8"?>
<calcChain xmlns="http://schemas.openxmlformats.org/spreadsheetml/2006/main">
  <c r="F141" i="3" l="1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2" i="3"/>
  <c r="F31" i="3"/>
  <c r="F30" i="3"/>
  <c r="F28" i="3"/>
  <c r="F27" i="3"/>
  <c r="F26" i="3"/>
  <c r="F23" i="3"/>
  <c r="F22" i="3"/>
  <c r="F21" i="3"/>
  <c r="F19" i="3"/>
  <c r="F18" i="3"/>
  <c r="F17" i="3"/>
  <c r="F14" i="3"/>
  <c r="F15" i="3"/>
  <c r="F13" i="3"/>
  <c r="E126" i="3" l="1"/>
  <c r="E94" i="3"/>
  <c r="E67" i="3"/>
  <c r="E26" i="3"/>
  <c r="E17" i="3" s="1"/>
  <c r="E21" i="3"/>
  <c r="E122" i="3"/>
  <c r="E123" i="3"/>
  <c r="E124" i="3"/>
  <c r="E125" i="3"/>
  <c r="E106" i="3"/>
  <c r="E107" i="3"/>
  <c r="E108" i="3"/>
  <c r="E109" i="3"/>
  <c r="E16" i="3" s="1"/>
  <c r="E54" i="3"/>
  <c r="E55" i="3"/>
  <c r="E56" i="3"/>
  <c r="E57" i="3"/>
  <c r="E18" i="3"/>
  <c r="E19" i="3"/>
  <c r="E20" i="3"/>
  <c r="F20" i="3"/>
  <c r="D16" i="3"/>
  <c r="D15" i="3"/>
  <c r="D14" i="3"/>
  <c r="D13" i="3"/>
  <c r="D126" i="3"/>
  <c r="D125" i="3"/>
  <c r="D124" i="3"/>
  <c r="D123" i="3"/>
  <c r="D122" i="3"/>
  <c r="D109" i="3"/>
  <c r="D108" i="3"/>
  <c r="D107" i="3"/>
  <c r="D106" i="3"/>
  <c r="D102" i="3"/>
  <c r="D98" i="3"/>
  <c r="D95" i="3"/>
  <c r="D94" i="3"/>
  <c r="D91" i="3"/>
  <c r="D74" i="3"/>
  <c r="D70" i="3"/>
  <c r="D67" i="3"/>
  <c r="D66" i="3" s="1"/>
  <c r="D54" i="3" s="1"/>
  <c r="D62" i="3"/>
  <c r="D57" i="3"/>
  <c r="D56" i="3"/>
  <c r="D50" i="3"/>
  <c r="D20" i="3"/>
  <c r="D19" i="3"/>
  <c r="D18" i="3"/>
  <c r="D17" i="3"/>
  <c r="G16" i="1"/>
  <c r="G17" i="1"/>
  <c r="G127" i="1"/>
  <c r="G124" i="1"/>
  <c r="G125" i="1"/>
  <c r="G126" i="1"/>
  <c r="G123" i="1"/>
  <c r="G108" i="1"/>
  <c r="G109" i="1"/>
  <c r="G110" i="1"/>
  <c r="G107" i="1"/>
  <c r="G96" i="1"/>
  <c r="G95" i="1"/>
  <c r="G56" i="1"/>
  <c r="G57" i="1"/>
  <c r="G58" i="1"/>
  <c r="G55" i="1"/>
  <c r="G92" i="1"/>
  <c r="G99" i="1"/>
  <c r="G103" i="1"/>
  <c r="G71" i="1"/>
  <c r="G75" i="1"/>
  <c r="G63" i="1"/>
  <c r="G68" i="1"/>
  <c r="G67" i="1" s="1"/>
  <c r="G19" i="1"/>
  <c r="G15" i="1" s="1"/>
  <c r="G20" i="1"/>
  <c r="G21" i="1"/>
  <c r="G18" i="1"/>
  <c r="G51" i="1"/>
  <c r="E13" i="3" l="1"/>
  <c r="E14" i="3"/>
  <c r="E15" i="3"/>
  <c r="D55" i="3"/>
  <c r="G14" i="1"/>
</calcChain>
</file>

<file path=xl/sharedStrings.xml><?xml version="1.0" encoding="utf-8"?>
<sst xmlns="http://schemas.openxmlformats.org/spreadsheetml/2006/main" count="719" uniqueCount="197">
  <si>
    <t>Приложение 3</t>
  </si>
  <si>
    <t>к Положению</t>
  </si>
  <si>
    <t>о порядке принятия решений</t>
  </si>
  <si>
    <t>о разработке муниципальных программ</t>
  </si>
  <si>
    <t>МО «Баяндаевский район» и их формирования</t>
  </si>
  <si>
    <t>и реализации</t>
  </si>
  <si>
    <t>ПЛАН МЕРОПРИЯТИЙ</t>
  </si>
  <si>
    <t>N</t>
  </si>
  <si>
    <t>Наименование муниципальной программы, подпрограммы муниципальной программы, ведомственной целевой программы, основного мероприятия, мероприятия</t>
  </si>
  <si>
    <t>Ответственный исполнитель, соисполнитель, участники, участники мероприятий</t>
  </si>
  <si>
    <t>Срок реализации</t>
  </si>
  <si>
    <t>Наименование показателя мероприятия</t>
  </si>
  <si>
    <t>п/п</t>
  </si>
  <si>
    <t>с (месяц)</t>
  </si>
  <si>
    <t>по (месяц)</t>
  </si>
  <si>
    <t>источник</t>
  </si>
  <si>
    <t>тыс. руб.</t>
  </si>
  <si>
    <t>X</t>
  </si>
  <si>
    <t>Всего</t>
  </si>
  <si>
    <t>местный бюджет (далее - МБ)</t>
  </si>
  <si>
    <t>Средства, планируемые к привлечению из областного бюджета (далее - ОБ), - при наличии</t>
  </si>
  <si>
    <t>МБ</t>
  </si>
  <si>
    <t>ОБ</t>
  </si>
  <si>
    <t>ИИ</t>
  </si>
  <si>
    <t>Показатель объема</t>
  </si>
  <si>
    <t>Показатель качества 1</t>
  </si>
  <si>
    <t>Показатель качества 2 - при наличии</t>
  </si>
  <si>
    <t>ПО РЕАЛИЗАЦИИ МУНИЦИПАЛЬНОЙ ПРОГРАММЫ</t>
  </si>
  <si>
    <t>МО «БАЯНДАЕВСКИЙ РАЙОН» (ДАЛЕЕ - МУНИЦИПАЛЬНАЯ ПРОГРАММА)</t>
  </si>
  <si>
    <t>Объем ресурсного обеспечения (очередной год)</t>
  </si>
  <si>
    <t>Значения показателя мероприятия (очередной год)</t>
  </si>
  <si>
    <t>Подпрограмма 1</t>
  </si>
  <si>
    <t>ВЦП 1.1</t>
  </si>
  <si>
    <t>...</t>
  </si>
  <si>
    <t>Основное мероприятие 1.2</t>
  </si>
  <si>
    <t>Приложение 5</t>
  </si>
  <si>
    <t>о порядке принятия решений о разработке</t>
  </si>
  <si>
    <t>муниципальных программ МО «Баяндаевский район»</t>
  </si>
  <si>
    <t>и их формирования и реализации</t>
  </si>
  <si>
    <t>Таблица 1</t>
  </si>
  <si>
    <t>N п/п</t>
  </si>
  <si>
    <t>Наименование целевого показателя</t>
  </si>
  <si>
    <t>Ед. изм.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</si>
  <si>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</si>
  <si>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</si>
  <si>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</si>
  <si>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</si>
  <si>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</si>
  <si>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Таблица 2</t>
  </si>
  <si>
    <t xml:space="preserve">                        ОТЧЕТ</t>
  </si>
  <si>
    <t xml:space="preserve">                                                 об исполнении мероприятий муниципальной программы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</si>
  <si>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</si>
  <si>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Источник финансирования</t>
  </si>
  <si>
    <t>Исполнено за отчетный период, тыс. руб.</t>
  </si>
  <si>
    <r>
      <t>Процент исполнения (</t>
    </r>
    <r>
      <rPr>
        <sz val="10"/>
        <color rgb="FF0000FF"/>
        <rFont val="Times New Roman"/>
        <family val="1"/>
        <charset val="204"/>
      </rPr>
      <t>гр. 8</t>
    </r>
    <r>
      <rPr>
        <sz val="10"/>
        <color theme="1"/>
        <rFont val="Times New Roman"/>
        <family val="1"/>
        <charset val="204"/>
      </rPr>
      <t xml:space="preserve"> / </t>
    </r>
    <r>
      <rPr>
        <sz val="10"/>
        <color rgb="FF0000FF"/>
        <rFont val="Times New Roman"/>
        <family val="1"/>
        <charset val="204"/>
      </rPr>
      <t>гр. 7</t>
    </r>
    <r>
      <rPr>
        <sz val="10"/>
        <color theme="1"/>
        <rFont val="Times New Roman"/>
        <family val="1"/>
        <charset val="204"/>
      </rPr>
      <t xml:space="preserve"> x 100), %</t>
    </r>
  </si>
  <si>
    <t>Наименование показателя мероприятия, единица измерения (тип показателя (прогрессирующий, регрессирующий))</t>
  </si>
  <si>
    <t>Плановое значение показателя мероприятия на 2015 год</t>
  </si>
  <si>
    <t>Фактическое значение показателя мероприятия</t>
  </si>
  <si>
    <t>Обоснование причин отклонения (при наличии)</t>
  </si>
  <si>
    <t>Готовность к проведению мероприятия</t>
  </si>
  <si>
    <t>Наличие порядка предоставления субсидии, проведения конкурса</t>
  </si>
  <si>
    <t>Распределение по муниципальным образованиям (получателям субсидии)</t>
  </si>
  <si>
    <t>Наличие соглашений о предоставлении субсидии / оказании работ, услуг</t>
  </si>
  <si>
    <t>Основное мероприятие</t>
  </si>
  <si>
    <t>Таблица 3</t>
  </si>
  <si>
    <t xml:space="preserve">                                   ОТЧЕТ</t>
  </si>
  <si>
    <t xml:space="preserve">        О ВЫПОЛНЕНИИ СВОДНЫХ ПОКАЗАТЕЛЕЙ МУНИЦИПАЛЬНЫХ ЗАДАНИЙ НА</t>
  </si>
  <si>
    <t xml:space="preserve">             ОКАЗАНИЕ МУНИЦИПАЛЬНЫХ УСЛУГ (ВЫПОЛНЕНИЕ РАБОТ)</t>
  </si>
  <si>
    <t xml:space="preserve">         МУНИЦИПАЛЬНЫМИ УЧРЕЖДЕНИЯМИ МО «БАЯНДАЕВСКИЙ РАЙОН» В РАМКАХ</t>
  </si>
  <si>
    <t xml:space="preserve">                МУНИЦИПАЛЬНОЙ ПРОГРАММЫ МО «БАЯНДАЕВСКИЙ РАЙОН»</t>
  </si>
  <si>
    <t xml:space="preserve">        _________________________________ ПО СОСТОЯНИЮ НА _________</t>
  </si>
  <si>
    <t xml:space="preserve">    (наименование муниципальной программы</t>
  </si>
  <si>
    <t xml:space="preserve">  МО «Баяндаевский район» (далее - муниципальная</t>
  </si>
  <si>
    <t xml:space="preserve">             программа))</t>
  </si>
  <si>
    <t>Наименование подпрограммы муниципальной программы, ведомственной целевой программы, основного мероприятия, муниципальной услуги (работы)</t>
  </si>
  <si>
    <t>Расходы областного бюджета на оказание муниципальной услуги (выполнение работы), тыс. руб.</t>
  </si>
  <si>
    <t>план на 1 января отчетного года</t>
  </si>
  <si>
    <t>план на отчетную дату</t>
  </si>
  <si>
    <t>исполнение на отчетную дату</t>
  </si>
  <si>
    <t>Услуга</t>
  </si>
  <si>
    <t>Работа</t>
  </si>
  <si>
    <t>Подпрограмма 2</t>
  </si>
  <si>
    <t>ВЦП 2.1</t>
  </si>
  <si>
    <t>Таблица 4</t>
  </si>
  <si>
    <t xml:space="preserve">          ИСПОЛНЕНИЕ БЮДЖЕТНЫХ ИНВЕСТИЦИЙ В ОБЪЕКТЫ КАПИТАЛЬНОГО</t>
  </si>
  <si>
    <t xml:space="preserve">           СТРОИТЕЛЬСТВА  МУНИЦИПАЛЬНОЙ СОБСТВЕННОСТИ</t>
  </si>
  <si>
    <t xml:space="preserve">                 И МУНИЦИПАЛЬНОЙ СОБСТВЕННОСТИ, ВКЛЮЧЕННЫЕ</t>
  </si>
  <si>
    <t xml:space="preserve">                 В МУНИЦИПАЛЬНУЮ ПРОГРАММУ, ЗА ____ ГОД</t>
  </si>
  <si>
    <t xml:space="preserve">  ____________________________________ ПО СОСТОЯНИЮ НА _________</t>
  </si>
  <si>
    <t xml:space="preserve"> (наименование муниципальной программы</t>
  </si>
  <si>
    <t>Наименование мероприятия, объекта, ПИР (с расшифровкой по объектам)</t>
  </si>
  <si>
    <t xml:space="preserve">Исполнитель </t>
  </si>
  <si>
    <t>Реквизиты муниципальной экспертизы (плановый срок получения)</t>
  </si>
  <si>
    <t>Вид работ (строительство, реконстр., кап. ремонт, тех. перевооружение)</t>
  </si>
  <si>
    <t>Форма собственности (ОС / МС)</t>
  </si>
  <si>
    <t>Сметная стоимость (на 1 января текущего финансового года), тыс. руб.</t>
  </si>
  <si>
    <t>Остаток сметной стоимости (на 1 января текущего финансового года), тыс. руб.</t>
  </si>
  <si>
    <t>Тех. готовность на отчетную дату (в %)</t>
  </si>
  <si>
    <t>Источники финансирования</t>
  </si>
  <si>
    <t>Объемы финансирования, тыс. руб.</t>
  </si>
  <si>
    <t>Текущий финансовый год</t>
  </si>
  <si>
    <t>Очередной финансовый год</t>
  </si>
  <si>
    <t>Год завершения действия программы</t>
  </si>
  <si>
    <t>предусмотрено</t>
  </si>
  <si>
    <t>исполнено</t>
  </si>
  <si>
    <t>областной бюджет (ОБ)</t>
  </si>
  <si>
    <t>местный бюджет (МБ)</t>
  </si>
  <si>
    <t>иные источники (ИИ)</t>
  </si>
  <si>
    <t>Основное мероприятие 1</t>
  </si>
  <si>
    <t>1.</t>
  </si>
  <si>
    <t>2...</t>
  </si>
  <si>
    <t>Всего по муниципальной программе</t>
  </si>
  <si>
    <t>Оказание поддержки в обеспечении пожарной безопасности</t>
  </si>
  <si>
    <t>Повышение доступности качества общего и дополнительного  образования в МО "Баяндаевский район"</t>
  </si>
  <si>
    <t>ВЦП 2.2</t>
  </si>
  <si>
    <t>ВЦП 2.3</t>
  </si>
  <si>
    <t>Оказание поддержки организации безопасности школьных перевозок</t>
  </si>
  <si>
    <t>Оказание временной занятости несовершеннолетних детей</t>
  </si>
  <si>
    <t>Обеспечение деятельности дополнительного образования в мунципальных организациях дополнительного образования, подведомственных Управлению образования</t>
  </si>
  <si>
    <t>Подпрограмма 3</t>
  </si>
  <si>
    <t>Подпрограмма 4</t>
  </si>
  <si>
    <t>Обеспечение деятельности аппарата</t>
  </si>
  <si>
    <t>Обеспечение государственных гарантий реализации прав на получение общедоступного и бесплатного общего образования в общеобразовательных учреждениях</t>
  </si>
  <si>
    <t>Создание общеобразовательных организаций для занятий физической культурой и спортом</t>
  </si>
  <si>
    <t>1. Выполнение муниципального задания ОО в доведенном объеме. 2.Охват детей от 1,5 до 7 лет муниципальными услугами дошкольного образования в %. 3. Удельный вес численности руководителей организаций прошедших в течение последних 3 лет повышение квалификации, в общей численности руководителей образовательных организаций. 4. Исполнение дорожной карты. 5. Доля выпускников ОО, сдавших ЕГЭ, в общей численности выпускников ОО. 6. Удовлетворенность населения качеством общего образования.</t>
  </si>
  <si>
    <t>Муниципальная программа "Развитие образования Баяндаевского района на 2015-2017 годы"</t>
  </si>
  <si>
    <t>Повышение доступного и качественного дошкольного образования в МО "Баяндаевский район"</t>
  </si>
  <si>
    <t>Обеспечение деятельности дошкольных образовательных учреждений</t>
  </si>
  <si>
    <t>ВЦП 1.1.</t>
  </si>
  <si>
    <t>Обеспечении государственных гарантий реализации прав на получение общедоступного и бесплатного дошкольного образования в МДОУ.</t>
  </si>
  <si>
    <t>Обеспечение деятельности образовательных организаций</t>
  </si>
  <si>
    <t>Основное мероприятие 3.</t>
  </si>
  <si>
    <t>Основное мероприятие 2.</t>
  </si>
  <si>
    <t>Основное мероприятие 4.</t>
  </si>
  <si>
    <t>Основное мероприятие 6.</t>
  </si>
  <si>
    <t>Основное мероприятие 7.</t>
  </si>
  <si>
    <t>Управление образования МО "Баяндаевский район", образовательные организации.</t>
  </si>
  <si>
    <t>ФБ</t>
  </si>
  <si>
    <t>Оказание поддержки при проведении капитальных ремонтов в образовательных учреждениях</t>
  </si>
  <si>
    <t>январь</t>
  </si>
  <si>
    <t>декабрь</t>
  </si>
  <si>
    <t>ФБ (Федеральный бюджет)</t>
  </si>
  <si>
    <t>1. выполнение муниципального задания ОО в доведенном объеме. 2.Исполнение "Дорожной карты". 3. Доля выпускников ОО, сдавших ЕГЭ, в общей чмсленности выпускников ОО. 4. Удовлетворенность населения качеством общего образования.</t>
  </si>
  <si>
    <t>Основное мероприятие 5.</t>
  </si>
  <si>
    <t>Ежегодный периодический медицинский осмотр  работников общеобразовательных учреждений</t>
  </si>
  <si>
    <t>Обеспечение безопасности жизни  учащихся в общеобразовательных учреждениях и учреждениях дополнительного образования</t>
  </si>
  <si>
    <t>Ежегодный периодический медицинский осмотр  работников дошкольных учреждений</t>
  </si>
  <si>
    <t>Содержание детей, освобожденных от родительской платы за присмотр и уход</t>
  </si>
  <si>
    <t xml:space="preserve">Обеспечение безопасности жизни  учащихся в дошкольных учреждениях </t>
  </si>
  <si>
    <t>Обеспечение пожарной безопасности  в дошкольных организациях Баяндаевского района</t>
  </si>
  <si>
    <t>Организация питания детей в лагерях с  дневным пребыванием в Баяндаевском районе</t>
  </si>
  <si>
    <t>"Организация отдыха и оздоровления детей в МО "Баяндаевский район" на 2015-2020 годы"</t>
  </si>
  <si>
    <t>Основное мероприятие 1.</t>
  </si>
  <si>
    <t>Обеспечение деятельности детского оздоровительного лагеря "Олимп"</t>
  </si>
  <si>
    <t>Софинансирование расходов на Организацию питания детей в лагерях с  дневным пребыванием в Баяндаевском районе</t>
  </si>
  <si>
    <t>Обеспечение деятельности  Управления образования администрации МО "Баяндаевский район" на 2015-2017 годы"</t>
  </si>
  <si>
    <t>Проведение конкурсов в образовательных учреждениях</t>
  </si>
  <si>
    <t>Поддержка талантливых детей Баяндаевского района</t>
  </si>
  <si>
    <t>Строительство детского сада в с. Баяндай</t>
  </si>
  <si>
    <t>Расходы на проектно-сметную документацию на строительство детского сада в с. Баяндай</t>
  </si>
  <si>
    <t>Приобретение спортивного оборудования для оснащения муниципальных организаций, осуществляющих деятельность в сфере физической культуры и спорта</t>
  </si>
  <si>
    <t>Основное мероприятие 8.</t>
  </si>
  <si>
    <t>Основное мероприятие 9.</t>
  </si>
  <si>
    <t>Расходы на проектно-сметную документацию по строительству и ремонту Баяндаевской СОШ</t>
  </si>
  <si>
    <t>Обеспечение деятельности методического отдела, централизованной бухгалтерии,хозяйственного сектора</t>
  </si>
  <si>
    <t>Объем финансирования, предусмотренный на 20187од, тыс. руб.</t>
  </si>
  <si>
    <t>удельный вес педагогов, занимающих инновационной деятельности</t>
  </si>
  <si>
    <t>удельный вес численности руководителей ОО, повысивших квалификацию в течение последних 3 лет</t>
  </si>
  <si>
    <t>есть ОО, требующие капитального ремонта</t>
  </si>
  <si>
    <t>показатель качества: удельный вес численности обучающихся, которым предоставлена возможность обучаться в современных условиях</t>
  </si>
  <si>
    <t>показатель качества: доля детей, охваченных летним оздоровлением</t>
  </si>
  <si>
    <t>показатель качества: удовлетворенность населения качеством образования</t>
  </si>
  <si>
    <t>Показатель качества: удельный вес численности руководителей, прошедших повышение квалификации</t>
  </si>
  <si>
    <t>Показатель качества: доля выпускников ОО, сдавших ЕГЭ</t>
  </si>
  <si>
    <t>низкая наполняемость классов</t>
  </si>
  <si>
    <t xml:space="preserve">Показатель качества: исполнение дорожной карты </t>
  </si>
  <si>
    <t>Показатель качества: охват услугами дошкольного образования</t>
  </si>
  <si>
    <t>Муниципальная программа "Развитие образования Баяндаевского района на 2015-2020 годы"</t>
  </si>
  <si>
    <t>Подпрограмма 1 "Повышение доступного и качественного дошкольного образования в МО "Баяндаевский район"</t>
  </si>
  <si>
    <t>Выполнение муниципального задания учреждениями ДОУ в доведенном объеме</t>
  </si>
  <si>
    <t>Охват детей от 1,5 до 7 лет муниципальными услугами дошкольного образования в %</t>
  </si>
  <si>
    <t>Удельный вес численности руководителей ДОУ, прошедших в течение последних 3 лет повышение квалификации, в общей численности руководителей организаций ДОУ</t>
  </si>
  <si>
    <t>Соотношение средней заработной платы педагогических работников дошкольного образования и средней заработной платы в Иркутской области</t>
  </si>
  <si>
    <t>Подпрограмма 2 "Повышение доступности качества общего и дополнительного образования в МО "Баяндаевский район"</t>
  </si>
  <si>
    <t xml:space="preserve">Выполнение муниципального задания ОО в доведенном объеме.  </t>
  </si>
  <si>
    <t>Исполнение "Дорожной карты".</t>
  </si>
  <si>
    <t>Доля выпускников ОО, сдавших ЕГЭ, в общей численности выпускников ОО.</t>
  </si>
  <si>
    <t>Удовлетворенность населения качеством общего образования.</t>
  </si>
  <si>
    <t>Подпрограмма 3 "Организация отдыха и оздоровления детей в МО "Баяндаевский район" на 2015-2020 годы"</t>
  </si>
  <si>
    <t xml:space="preserve">Доля детей,охваченных различными формами отдыха, оздоровления и занятости по линии образования. </t>
  </si>
  <si>
    <t>Уровень удовлетворенности детей качеством организации отдыха и оздоровлением.</t>
  </si>
  <si>
    <t>Подпрограмма 4 "Обеспечение детятельности апарата Управления образования администрации МО "Баяндаевский район" на 2015-2017 годы</t>
  </si>
  <si>
    <t xml:space="preserve">1. Удельный вес численности обучающихся, которым представлена возможность обучаться в соответствии с основными современными требованиями, в общей численности обучающихся. </t>
  </si>
  <si>
    <t xml:space="preserve">2. Доля руководящих и педагогических работников, повысивших квалификации в течение последних 3 лет. </t>
  </si>
  <si>
    <t xml:space="preserve">3. Доля педагогов, занимающихся инновационной деятельностью. </t>
  </si>
  <si>
    <t xml:space="preserve">                                                                                            "Развитие образования на 2015-2020 годы"</t>
  </si>
  <si>
    <t xml:space="preserve">            за 2017 год (далее - муниципальная программа)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</si>
</sst>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0" borderId="0" xfId="0" applyBorder="1"/>
    <xf numFmtId="0" fontId="2" fillId="0" borderId="5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wrapText="1"/>
    </xf>
    <xf numFmtId="0" fontId="2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164" fontId="2" fillId="0" borderId="20" xfId="0" applyNumberFormat="1" applyFont="1" applyBorder="1" applyAlignment="1">
      <alignment wrapText="1"/>
    </xf>
    <xf numFmtId="0" fontId="2" fillId="3" borderId="20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0" fillId="0" borderId="20" xfId="0" applyBorder="1"/>
    <xf numFmtId="0" fontId="2" fillId="0" borderId="21" xfId="0" applyFont="1" applyBorder="1" applyAlignment="1">
      <alignment wrapText="1"/>
    </xf>
    <xf numFmtId="9" fontId="2" fillId="0" borderId="21" xfId="0" applyNumberFormat="1" applyFont="1" applyBorder="1" applyAlignment="1">
      <alignment wrapText="1"/>
    </xf>
    <xf numFmtId="9" fontId="2" fillId="0" borderId="20" xfId="0" applyNumberFormat="1" applyFont="1" applyBorder="1" applyAlignment="1">
      <alignment wrapText="1"/>
    </xf>
    <xf numFmtId="164" fontId="2" fillId="0" borderId="24" xfId="0" applyNumberFormat="1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/>
    <xf numFmtId="0" fontId="0" fillId="0" borderId="21" xfId="0" applyBorder="1"/>
    <xf numFmtId="0" fontId="0" fillId="0" borderId="22" xfId="0" applyBorder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0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6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/>
    <xf numFmtId="0" fontId="6" fillId="0" borderId="1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9" fontId="2" fillId="0" borderId="20" xfId="0" applyNumberFormat="1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4" fillId="2" borderId="20" xfId="1" applyFont="1" applyFill="1" applyBorder="1" applyAlignment="1">
      <alignment horizontal="left" vertical="center" wrapText="1"/>
    </xf>
    <xf numFmtId="0" fontId="2" fillId="0" borderId="23" xfId="0" applyFont="1" applyBorder="1" applyAlignment="1">
      <alignment wrapText="1"/>
    </xf>
    <xf numFmtId="0" fontId="0" fillId="0" borderId="21" xfId="0" applyBorder="1" applyAlignment="1">
      <alignment wrapText="1"/>
    </xf>
    <xf numFmtId="9" fontId="2" fillId="0" borderId="20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5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activeCell="F14" sqref="F14:G17"/>
    </sheetView>
  </sheetViews>
  <sheetFormatPr defaultRowHeight="15" x14ac:dyDescent="0.25"/>
  <cols>
    <col min="1" max="1" width="13.85546875" style="32" customWidth="1"/>
    <col min="2" max="3" width="25" style="32" customWidth="1"/>
    <col min="6" max="6" width="14" customWidth="1"/>
    <col min="7" max="7" width="12" customWidth="1"/>
    <col min="8" max="8" width="31.7109375" customWidth="1"/>
    <col min="9" max="9" width="17.140625" customWidth="1"/>
  </cols>
  <sheetData>
    <row r="1" spans="1:11" x14ac:dyDescent="0.25">
      <c r="I1" s="1" t="s">
        <v>0</v>
      </c>
      <c r="J1" s="7"/>
      <c r="K1" s="7"/>
    </row>
    <row r="2" spans="1:11" x14ac:dyDescent="0.25">
      <c r="I2" s="1" t="s">
        <v>1</v>
      </c>
      <c r="J2" s="7"/>
      <c r="K2" s="7"/>
    </row>
    <row r="3" spans="1:11" x14ac:dyDescent="0.25">
      <c r="I3" s="1" t="s">
        <v>2</v>
      </c>
      <c r="J3" s="7"/>
      <c r="K3" s="7"/>
    </row>
    <row r="4" spans="1:11" x14ac:dyDescent="0.25">
      <c r="I4" s="1" t="s">
        <v>3</v>
      </c>
      <c r="J4" s="7"/>
      <c r="K4" s="7"/>
    </row>
    <row r="5" spans="1:11" x14ac:dyDescent="0.25">
      <c r="I5" s="1" t="s">
        <v>4</v>
      </c>
      <c r="J5" s="7"/>
      <c r="K5" s="7"/>
    </row>
    <row r="6" spans="1:11" x14ac:dyDescent="0.25">
      <c r="I6" s="1" t="s">
        <v>5</v>
      </c>
      <c r="J6" s="7"/>
      <c r="K6" s="7"/>
    </row>
    <row r="7" spans="1:11" x14ac:dyDescent="0.25">
      <c r="D7" s="2" t="s">
        <v>6</v>
      </c>
      <c r="J7" s="7"/>
      <c r="K7" s="7"/>
    </row>
    <row r="8" spans="1:11" x14ac:dyDescent="0.25">
      <c r="D8" s="2" t="s">
        <v>27</v>
      </c>
      <c r="J8" s="7"/>
      <c r="K8" s="7"/>
    </row>
    <row r="9" spans="1:11" x14ac:dyDescent="0.25">
      <c r="D9" s="2" t="s">
        <v>28</v>
      </c>
      <c r="J9" s="7"/>
      <c r="K9" s="7"/>
    </row>
    <row r="10" spans="1:11" ht="15.75" thickBot="1" x14ac:dyDescent="0.3">
      <c r="J10" s="7"/>
      <c r="K10" s="7"/>
    </row>
    <row r="11" spans="1:11" ht="44.45" customHeight="1" thickBot="1" x14ac:dyDescent="0.3">
      <c r="A11" s="30" t="s">
        <v>7</v>
      </c>
      <c r="B11" s="109" t="s">
        <v>9</v>
      </c>
      <c r="C11" s="109" t="s">
        <v>8</v>
      </c>
      <c r="D11" s="118" t="s">
        <v>10</v>
      </c>
      <c r="E11" s="119"/>
      <c r="F11" s="118" t="s">
        <v>29</v>
      </c>
      <c r="G11" s="119"/>
      <c r="H11" s="91" t="s">
        <v>11</v>
      </c>
      <c r="I11" s="91" t="s">
        <v>30</v>
      </c>
      <c r="J11" s="7"/>
      <c r="K11" s="7"/>
    </row>
    <row r="12" spans="1:11" ht="52.9" customHeight="1" thickBot="1" x14ac:dyDescent="0.3">
      <c r="A12" s="31" t="s">
        <v>12</v>
      </c>
      <c r="B12" s="111"/>
      <c r="C12" s="111"/>
      <c r="D12" s="4" t="s">
        <v>13</v>
      </c>
      <c r="E12" s="4" t="s">
        <v>14</v>
      </c>
      <c r="F12" s="4" t="s">
        <v>15</v>
      </c>
      <c r="G12" s="4" t="s">
        <v>16</v>
      </c>
      <c r="H12" s="92"/>
      <c r="I12" s="92"/>
      <c r="J12" s="7"/>
      <c r="K12" s="7"/>
    </row>
    <row r="13" spans="1:11" ht="15.75" thickBot="1" x14ac:dyDescent="0.3">
      <c r="A13" s="27">
        <v>2</v>
      </c>
      <c r="B13" s="27">
        <v>3</v>
      </c>
      <c r="C13" s="29"/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7"/>
      <c r="K13" s="7"/>
    </row>
    <row r="14" spans="1:11" ht="15.75" thickBot="1" x14ac:dyDescent="0.3">
      <c r="A14" s="103"/>
      <c r="B14" s="82" t="s">
        <v>136</v>
      </c>
      <c r="C14" s="109" t="s">
        <v>125</v>
      </c>
      <c r="D14" s="79" t="s">
        <v>17</v>
      </c>
      <c r="E14" s="79" t="s">
        <v>17</v>
      </c>
      <c r="F14" s="5" t="s">
        <v>18</v>
      </c>
      <c r="G14" s="6">
        <f>G18+G55+G107+G123</f>
        <v>311988.89999999997</v>
      </c>
      <c r="H14" s="106" t="s">
        <v>124</v>
      </c>
      <c r="I14" s="79" t="s">
        <v>17</v>
      </c>
      <c r="J14" s="7"/>
      <c r="K14" s="7"/>
    </row>
    <row r="15" spans="1:11" ht="39" thickBot="1" x14ac:dyDescent="0.3">
      <c r="A15" s="104"/>
      <c r="B15" s="83"/>
      <c r="C15" s="110"/>
      <c r="D15" s="80"/>
      <c r="E15" s="80"/>
      <c r="F15" s="4" t="s">
        <v>19</v>
      </c>
      <c r="G15" s="6">
        <f t="shared" ref="G15:G17" si="0">G19+G56+G108+G124</f>
        <v>83583.399999999994</v>
      </c>
      <c r="H15" s="107"/>
      <c r="I15" s="80"/>
      <c r="J15" s="7"/>
      <c r="K15" s="7"/>
    </row>
    <row r="16" spans="1:11" ht="76.150000000000006" customHeight="1" thickBot="1" x14ac:dyDescent="0.3">
      <c r="A16" s="104"/>
      <c r="B16" s="83"/>
      <c r="C16" s="110"/>
      <c r="D16" s="80"/>
      <c r="E16" s="80"/>
      <c r="F16" s="4" t="s">
        <v>20</v>
      </c>
      <c r="G16" s="6">
        <f t="shared" si="0"/>
        <v>228405.5</v>
      </c>
      <c r="H16" s="107"/>
      <c r="I16" s="80"/>
      <c r="J16" s="7"/>
      <c r="K16" s="7"/>
    </row>
    <row r="17" spans="1:11" ht="50.25" customHeight="1" thickBot="1" x14ac:dyDescent="0.3">
      <c r="A17" s="105"/>
      <c r="B17" s="84"/>
      <c r="C17" s="111"/>
      <c r="D17" s="81"/>
      <c r="E17" s="81"/>
      <c r="F17" s="4" t="s">
        <v>141</v>
      </c>
      <c r="G17" s="6">
        <f t="shared" si="0"/>
        <v>0</v>
      </c>
      <c r="H17" s="108"/>
      <c r="I17" s="81"/>
      <c r="J17" s="7"/>
      <c r="K17" s="7"/>
    </row>
    <row r="18" spans="1:11" ht="15" customHeight="1" thickBot="1" x14ac:dyDescent="0.3">
      <c r="A18" s="112" t="s">
        <v>31</v>
      </c>
      <c r="B18" s="115"/>
      <c r="C18" s="115" t="s">
        <v>126</v>
      </c>
      <c r="D18" s="97" t="s">
        <v>17</v>
      </c>
      <c r="E18" s="97" t="s">
        <v>17</v>
      </c>
      <c r="F18" s="33" t="s">
        <v>18</v>
      </c>
      <c r="G18" s="34">
        <f>+G22+G27+G31+G35+G39+G43+G47+G51</f>
        <v>59749.2</v>
      </c>
      <c r="H18" s="97"/>
      <c r="I18" s="97" t="s">
        <v>17</v>
      </c>
      <c r="J18" s="7"/>
      <c r="K18" s="7"/>
    </row>
    <row r="19" spans="1:11" ht="15.75" thickBot="1" x14ac:dyDescent="0.3">
      <c r="A19" s="113"/>
      <c r="B19" s="116"/>
      <c r="C19" s="116"/>
      <c r="D19" s="98"/>
      <c r="E19" s="98"/>
      <c r="F19" s="33" t="s">
        <v>21</v>
      </c>
      <c r="G19" s="34">
        <f t="shared" ref="G19:G21" si="1">+G23+G28+G32+G36+G40+G44+G48+G52</f>
        <v>12004.7</v>
      </c>
      <c r="H19" s="98"/>
      <c r="I19" s="98"/>
      <c r="J19" s="7"/>
      <c r="K19" s="7"/>
    </row>
    <row r="20" spans="1:11" ht="15.75" thickBot="1" x14ac:dyDescent="0.3">
      <c r="A20" s="113"/>
      <c r="B20" s="116"/>
      <c r="C20" s="116"/>
      <c r="D20" s="98"/>
      <c r="E20" s="98"/>
      <c r="F20" s="33" t="s">
        <v>22</v>
      </c>
      <c r="G20" s="34">
        <f t="shared" si="1"/>
        <v>47744.5</v>
      </c>
      <c r="H20" s="98"/>
      <c r="I20" s="98"/>
      <c r="J20" s="7"/>
      <c r="K20" s="7"/>
    </row>
    <row r="21" spans="1:11" ht="15.75" thickBot="1" x14ac:dyDescent="0.3">
      <c r="A21" s="114"/>
      <c r="B21" s="117"/>
      <c r="C21" s="117"/>
      <c r="D21" s="102"/>
      <c r="E21" s="102"/>
      <c r="F21" s="33" t="s">
        <v>23</v>
      </c>
      <c r="G21" s="34">
        <f t="shared" si="1"/>
        <v>0</v>
      </c>
      <c r="H21" s="102"/>
      <c r="I21" s="102"/>
      <c r="J21" s="7"/>
      <c r="K21" s="7"/>
    </row>
    <row r="22" spans="1:11" ht="15" customHeight="1" thickBot="1" x14ac:dyDescent="0.3">
      <c r="A22" s="109" t="s">
        <v>63</v>
      </c>
      <c r="B22" s="109"/>
      <c r="C22" s="109" t="s">
        <v>127</v>
      </c>
      <c r="D22" s="79" t="s">
        <v>17</v>
      </c>
      <c r="E22" s="79" t="s">
        <v>17</v>
      </c>
      <c r="F22" s="5" t="s">
        <v>18</v>
      </c>
      <c r="G22" s="6">
        <v>6122.1</v>
      </c>
      <c r="H22" s="79" t="s">
        <v>17</v>
      </c>
      <c r="I22" s="79" t="s">
        <v>17</v>
      </c>
      <c r="J22" s="7"/>
      <c r="K22" s="7"/>
    </row>
    <row r="23" spans="1:11" ht="15.75" thickBot="1" x14ac:dyDescent="0.3">
      <c r="A23" s="110"/>
      <c r="B23" s="110"/>
      <c r="C23" s="110"/>
      <c r="D23" s="80"/>
      <c r="E23" s="80"/>
      <c r="F23" s="5" t="s">
        <v>21</v>
      </c>
      <c r="G23" s="6">
        <v>6122.1</v>
      </c>
      <c r="H23" s="80"/>
      <c r="I23" s="80"/>
      <c r="J23" s="7"/>
      <c r="K23" s="7"/>
    </row>
    <row r="24" spans="1:11" ht="15.75" thickBot="1" x14ac:dyDescent="0.3">
      <c r="A24" s="110"/>
      <c r="B24" s="110"/>
      <c r="C24" s="110"/>
      <c r="D24" s="80"/>
      <c r="E24" s="80"/>
      <c r="F24" s="5" t="s">
        <v>22</v>
      </c>
      <c r="G24" s="6"/>
      <c r="H24" s="80"/>
      <c r="I24" s="80"/>
      <c r="J24" s="7"/>
      <c r="K24" s="7"/>
    </row>
    <row r="25" spans="1:11" ht="15.75" thickBot="1" x14ac:dyDescent="0.3">
      <c r="A25" s="110"/>
      <c r="B25" s="110"/>
      <c r="C25" s="110"/>
      <c r="D25" s="80"/>
      <c r="E25" s="80"/>
      <c r="F25" s="5" t="s">
        <v>23</v>
      </c>
      <c r="G25" s="6"/>
      <c r="H25" s="81"/>
      <c r="I25" s="81"/>
      <c r="J25" s="7"/>
      <c r="K25" s="7"/>
    </row>
    <row r="26" spans="1:11" ht="15.75" thickBot="1" x14ac:dyDescent="0.3">
      <c r="A26" s="111"/>
      <c r="B26" s="111"/>
      <c r="C26" s="111"/>
      <c r="D26" s="81"/>
      <c r="E26" s="81"/>
      <c r="F26" s="26" t="s">
        <v>137</v>
      </c>
      <c r="G26" s="6"/>
      <c r="H26" s="26"/>
      <c r="I26" s="26"/>
      <c r="J26" s="7"/>
      <c r="K26" s="7"/>
    </row>
    <row r="27" spans="1:11" ht="15.75" thickBot="1" x14ac:dyDescent="0.3">
      <c r="A27" s="109" t="s">
        <v>128</v>
      </c>
      <c r="B27" s="82"/>
      <c r="C27" s="82" t="s">
        <v>149</v>
      </c>
      <c r="D27" s="95"/>
      <c r="E27" s="95"/>
      <c r="F27" s="5" t="s">
        <v>18</v>
      </c>
      <c r="G27" s="6">
        <v>333.7</v>
      </c>
      <c r="H27" s="5" t="s">
        <v>24</v>
      </c>
      <c r="I27" s="6"/>
      <c r="J27" s="7"/>
      <c r="K27" s="7"/>
    </row>
    <row r="28" spans="1:11" ht="15.75" thickBot="1" x14ac:dyDescent="0.3">
      <c r="A28" s="110"/>
      <c r="B28" s="83"/>
      <c r="C28" s="83"/>
      <c r="D28" s="122"/>
      <c r="E28" s="122"/>
      <c r="F28" s="5" t="s">
        <v>21</v>
      </c>
      <c r="G28" s="6">
        <v>333.7</v>
      </c>
      <c r="H28" s="5" t="s">
        <v>25</v>
      </c>
      <c r="I28" s="6"/>
      <c r="J28" s="7"/>
      <c r="K28" s="7"/>
    </row>
    <row r="29" spans="1:11" ht="15.75" thickBot="1" x14ac:dyDescent="0.3">
      <c r="A29" s="110"/>
      <c r="B29" s="83"/>
      <c r="C29" s="83"/>
      <c r="D29" s="122"/>
      <c r="E29" s="122"/>
      <c r="F29" s="5" t="s">
        <v>22</v>
      </c>
      <c r="G29" s="6"/>
      <c r="H29" s="79" t="s">
        <v>26</v>
      </c>
      <c r="I29" s="95"/>
      <c r="J29" s="7"/>
      <c r="K29" s="7"/>
    </row>
    <row r="30" spans="1:11" ht="15.75" thickBot="1" x14ac:dyDescent="0.3">
      <c r="A30" s="111"/>
      <c r="B30" s="84"/>
      <c r="C30" s="84"/>
      <c r="D30" s="96"/>
      <c r="E30" s="96"/>
      <c r="F30" s="5" t="s">
        <v>23</v>
      </c>
      <c r="G30" s="6"/>
      <c r="H30" s="81"/>
      <c r="I30" s="96"/>
      <c r="J30" s="7"/>
      <c r="K30" s="7"/>
    </row>
    <row r="31" spans="1:11" ht="15.75" thickBot="1" x14ac:dyDescent="0.3">
      <c r="A31" s="109" t="s">
        <v>132</v>
      </c>
      <c r="B31" s="123"/>
      <c r="C31" s="123" t="s">
        <v>146</v>
      </c>
      <c r="D31" s="79" t="s">
        <v>17</v>
      </c>
      <c r="E31" s="79" t="s">
        <v>17</v>
      </c>
      <c r="F31" s="26" t="s">
        <v>18</v>
      </c>
      <c r="G31" s="6">
        <v>552.6</v>
      </c>
      <c r="H31" s="79" t="s">
        <v>17</v>
      </c>
      <c r="I31" s="79" t="s">
        <v>17</v>
      </c>
      <c r="J31" s="7"/>
      <c r="K31" s="7"/>
    </row>
    <row r="32" spans="1:11" ht="15.75" thickBot="1" x14ac:dyDescent="0.3">
      <c r="A32" s="110"/>
      <c r="B32" s="123"/>
      <c r="C32" s="123"/>
      <c r="D32" s="80"/>
      <c r="E32" s="80"/>
      <c r="F32" s="26" t="s">
        <v>21</v>
      </c>
      <c r="G32" s="6">
        <v>552.6</v>
      </c>
      <c r="H32" s="80"/>
      <c r="I32" s="80"/>
      <c r="J32" s="7"/>
      <c r="K32" s="7"/>
    </row>
    <row r="33" spans="1:11" ht="15.75" thickBot="1" x14ac:dyDescent="0.3">
      <c r="A33" s="110"/>
      <c r="B33" s="123"/>
      <c r="C33" s="123"/>
      <c r="D33" s="80"/>
      <c r="E33" s="80"/>
      <c r="F33" s="26" t="s">
        <v>22</v>
      </c>
      <c r="G33" s="6"/>
      <c r="H33" s="80"/>
      <c r="I33" s="80"/>
      <c r="J33" s="7"/>
      <c r="K33" s="7"/>
    </row>
    <row r="34" spans="1:11" ht="15.75" thickBot="1" x14ac:dyDescent="0.3">
      <c r="A34" s="111"/>
      <c r="B34" s="123"/>
      <c r="C34" s="123"/>
      <c r="D34" s="80"/>
      <c r="E34" s="80"/>
      <c r="F34" s="26" t="s">
        <v>23</v>
      </c>
      <c r="G34" s="6"/>
      <c r="H34" s="81"/>
      <c r="I34" s="81"/>
      <c r="J34" s="7"/>
      <c r="K34" s="7"/>
    </row>
    <row r="35" spans="1:11" ht="15.75" thickBot="1" x14ac:dyDescent="0.3">
      <c r="A35" s="109" t="s">
        <v>131</v>
      </c>
      <c r="B35" s="123"/>
      <c r="C35" s="123" t="s">
        <v>147</v>
      </c>
      <c r="D35" s="79" t="s">
        <v>17</v>
      </c>
      <c r="E35" s="79" t="s">
        <v>17</v>
      </c>
      <c r="F35" s="26" t="s">
        <v>18</v>
      </c>
      <c r="G35" s="6">
        <v>319.89999999999998</v>
      </c>
      <c r="H35" s="79" t="s">
        <v>17</v>
      </c>
      <c r="I35" s="79" t="s">
        <v>17</v>
      </c>
      <c r="J35" s="7"/>
      <c r="K35" s="7"/>
    </row>
    <row r="36" spans="1:11" ht="15.75" thickBot="1" x14ac:dyDescent="0.3">
      <c r="A36" s="110"/>
      <c r="B36" s="123"/>
      <c r="C36" s="123"/>
      <c r="D36" s="80"/>
      <c r="E36" s="80"/>
      <c r="F36" s="26" t="s">
        <v>21</v>
      </c>
      <c r="G36" s="6">
        <v>319.89999999999998</v>
      </c>
      <c r="H36" s="80"/>
      <c r="I36" s="80"/>
      <c r="J36" s="7"/>
      <c r="K36" s="7"/>
    </row>
    <row r="37" spans="1:11" ht="15.75" thickBot="1" x14ac:dyDescent="0.3">
      <c r="A37" s="110"/>
      <c r="B37" s="123"/>
      <c r="C37" s="123"/>
      <c r="D37" s="80"/>
      <c r="E37" s="80"/>
      <c r="F37" s="26" t="s">
        <v>22</v>
      </c>
      <c r="G37" s="6"/>
      <c r="H37" s="80"/>
      <c r="I37" s="80"/>
      <c r="J37" s="7"/>
      <c r="K37" s="7"/>
    </row>
    <row r="38" spans="1:11" ht="15.75" thickBot="1" x14ac:dyDescent="0.3">
      <c r="A38" s="111"/>
      <c r="B38" s="123"/>
      <c r="C38" s="123"/>
      <c r="D38" s="80"/>
      <c r="E38" s="80"/>
      <c r="F38" s="26" t="s">
        <v>23</v>
      </c>
      <c r="G38" s="6"/>
      <c r="H38" s="81"/>
      <c r="I38" s="81"/>
      <c r="J38" s="7"/>
      <c r="K38" s="7"/>
    </row>
    <row r="39" spans="1:11" ht="15.75" thickBot="1" x14ac:dyDescent="0.3">
      <c r="A39" s="109" t="s">
        <v>133</v>
      </c>
      <c r="B39" s="123"/>
      <c r="C39" s="123" t="s">
        <v>148</v>
      </c>
      <c r="D39" s="79" t="s">
        <v>17</v>
      </c>
      <c r="E39" s="79" t="s">
        <v>17</v>
      </c>
      <c r="F39" s="26" t="s">
        <v>18</v>
      </c>
      <c r="G39" s="6">
        <v>51.3</v>
      </c>
      <c r="H39" s="79" t="s">
        <v>17</v>
      </c>
      <c r="I39" s="79" t="s">
        <v>17</v>
      </c>
      <c r="J39" s="7"/>
      <c r="K39" s="7"/>
    </row>
    <row r="40" spans="1:11" ht="15.75" thickBot="1" x14ac:dyDescent="0.3">
      <c r="A40" s="110"/>
      <c r="B40" s="123"/>
      <c r="C40" s="123"/>
      <c r="D40" s="80"/>
      <c r="E40" s="80"/>
      <c r="F40" s="26" t="s">
        <v>21</v>
      </c>
      <c r="G40" s="6">
        <v>51.3</v>
      </c>
      <c r="H40" s="80"/>
      <c r="I40" s="80"/>
      <c r="J40" s="7"/>
      <c r="K40" s="7"/>
    </row>
    <row r="41" spans="1:11" ht="15.75" thickBot="1" x14ac:dyDescent="0.3">
      <c r="A41" s="110"/>
      <c r="B41" s="123"/>
      <c r="C41" s="123"/>
      <c r="D41" s="80"/>
      <c r="E41" s="80"/>
      <c r="F41" s="26" t="s">
        <v>22</v>
      </c>
      <c r="G41" s="6"/>
      <c r="H41" s="80"/>
      <c r="I41" s="80"/>
      <c r="J41" s="7"/>
      <c r="K41" s="7"/>
    </row>
    <row r="42" spans="1:11" ht="15.75" thickBot="1" x14ac:dyDescent="0.3">
      <c r="A42" s="111"/>
      <c r="B42" s="123"/>
      <c r="C42" s="123"/>
      <c r="D42" s="80"/>
      <c r="E42" s="80"/>
      <c r="F42" s="26" t="s">
        <v>23</v>
      </c>
      <c r="G42" s="6"/>
      <c r="H42" s="81"/>
      <c r="I42" s="81"/>
      <c r="J42" s="7"/>
      <c r="K42" s="7"/>
    </row>
    <row r="43" spans="1:11" ht="15" customHeight="1" thickBot="1" x14ac:dyDescent="0.3">
      <c r="A43" s="109" t="s">
        <v>143</v>
      </c>
      <c r="B43" s="82"/>
      <c r="C43" s="82" t="s">
        <v>129</v>
      </c>
      <c r="D43" s="79" t="s">
        <v>17</v>
      </c>
      <c r="E43" s="79" t="s">
        <v>17</v>
      </c>
      <c r="F43" s="5" t="s">
        <v>18</v>
      </c>
      <c r="G43" s="6">
        <v>47744.5</v>
      </c>
      <c r="H43" s="79" t="s">
        <v>17</v>
      </c>
      <c r="I43" s="79" t="s">
        <v>17</v>
      </c>
      <c r="J43" s="7"/>
      <c r="K43" s="7"/>
    </row>
    <row r="44" spans="1:11" ht="15.75" thickBot="1" x14ac:dyDescent="0.3">
      <c r="A44" s="110"/>
      <c r="B44" s="83"/>
      <c r="C44" s="83"/>
      <c r="D44" s="80"/>
      <c r="E44" s="80"/>
      <c r="F44" s="5" t="s">
        <v>21</v>
      </c>
      <c r="G44" s="6"/>
      <c r="H44" s="80"/>
      <c r="I44" s="80"/>
      <c r="J44" s="7"/>
      <c r="K44" s="7"/>
    </row>
    <row r="45" spans="1:11" ht="15.75" thickBot="1" x14ac:dyDescent="0.3">
      <c r="A45" s="110"/>
      <c r="B45" s="83"/>
      <c r="C45" s="83"/>
      <c r="D45" s="80"/>
      <c r="E45" s="80"/>
      <c r="F45" s="5" t="s">
        <v>22</v>
      </c>
      <c r="G45" s="6">
        <v>47744.5</v>
      </c>
      <c r="H45" s="80"/>
      <c r="I45" s="80"/>
      <c r="J45" s="7"/>
      <c r="K45" s="7"/>
    </row>
    <row r="46" spans="1:11" ht="35.450000000000003" customHeight="1" thickBot="1" x14ac:dyDescent="0.3">
      <c r="A46" s="111"/>
      <c r="B46" s="84"/>
      <c r="C46" s="84"/>
      <c r="D46" s="81"/>
      <c r="E46" s="81"/>
      <c r="F46" s="5" t="s">
        <v>23</v>
      </c>
      <c r="G46" s="6"/>
      <c r="H46" s="81"/>
      <c r="I46" s="81"/>
      <c r="J46" s="7"/>
      <c r="K46" s="7"/>
    </row>
    <row r="47" spans="1:11" ht="35.450000000000003" customHeight="1" thickBot="1" x14ac:dyDescent="0.3">
      <c r="A47" s="109" t="s">
        <v>134</v>
      </c>
      <c r="B47" s="82"/>
      <c r="C47" s="82" t="s">
        <v>159</v>
      </c>
      <c r="D47" s="79" t="s">
        <v>17</v>
      </c>
      <c r="E47" s="79" t="s">
        <v>17</v>
      </c>
      <c r="F47" s="26" t="s">
        <v>18</v>
      </c>
      <c r="G47" s="6">
        <v>200</v>
      </c>
      <c r="H47" s="79" t="s">
        <v>17</v>
      </c>
      <c r="I47" s="79" t="s">
        <v>17</v>
      </c>
      <c r="J47" s="7"/>
      <c r="K47" s="7"/>
    </row>
    <row r="48" spans="1:11" ht="35.450000000000003" customHeight="1" thickBot="1" x14ac:dyDescent="0.3">
      <c r="A48" s="110"/>
      <c r="B48" s="83"/>
      <c r="C48" s="83"/>
      <c r="D48" s="80"/>
      <c r="E48" s="80"/>
      <c r="F48" s="26" t="s">
        <v>21</v>
      </c>
      <c r="G48" s="6">
        <v>200</v>
      </c>
      <c r="H48" s="80"/>
      <c r="I48" s="80"/>
      <c r="J48" s="7"/>
      <c r="K48" s="7"/>
    </row>
    <row r="49" spans="1:11" ht="35.450000000000003" customHeight="1" thickBot="1" x14ac:dyDescent="0.3">
      <c r="A49" s="110"/>
      <c r="B49" s="83"/>
      <c r="C49" s="83"/>
      <c r="D49" s="80"/>
      <c r="E49" s="80"/>
      <c r="F49" s="26" t="s">
        <v>22</v>
      </c>
      <c r="G49" s="6"/>
      <c r="H49" s="80"/>
      <c r="I49" s="80"/>
      <c r="J49" s="7"/>
      <c r="K49" s="7"/>
    </row>
    <row r="50" spans="1:11" ht="35.450000000000003" customHeight="1" thickBot="1" x14ac:dyDescent="0.3">
      <c r="A50" s="111"/>
      <c r="B50" s="84"/>
      <c r="C50" s="84"/>
      <c r="D50" s="81"/>
      <c r="E50" s="81"/>
      <c r="F50" s="26" t="s">
        <v>23</v>
      </c>
      <c r="G50" s="6"/>
      <c r="H50" s="81"/>
      <c r="I50" s="81"/>
      <c r="J50" s="7"/>
      <c r="K50" s="7"/>
    </row>
    <row r="51" spans="1:11" ht="35.450000000000003" customHeight="1" thickBot="1" x14ac:dyDescent="0.3">
      <c r="A51" s="109" t="s">
        <v>135</v>
      </c>
      <c r="B51" s="82"/>
      <c r="C51" s="82" t="s">
        <v>158</v>
      </c>
      <c r="D51" s="79" t="s">
        <v>17</v>
      </c>
      <c r="E51" s="79" t="s">
        <v>17</v>
      </c>
      <c r="F51" s="26" t="s">
        <v>18</v>
      </c>
      <c r="G51" s="6">
        <f>G52</f>
        <v>4425.1000000000004</v>
      </c>
      <c r="H51" s="79" t="s">
        <v>17</v>
      </c>
      <c r="I51" s="79" t="s">
        <v>17</v>
      </c>
      <c r="J51" s="7"/>
      <c r="K51" s="7"/>
    </row>
    <row r="52" spans="1:11" ht="35.450000000000003" customHeight="1" thickBot="1" x14ac:dyDescent="0.3">
      <c r="A52" s="110"/>
      <c r="B52" s="83"/>
      <c r="C52" s="83"/>
      <c r="D52" s="80"/>
      <c r="E52" s="80"/>
      <c r="F52" s="26" t="s">
        <v>21</v>
      </c>
      <c r="G52" s="6">
        <v>4425.1000000000004</v>
      </c>
      <c r="H52" s="80"/>
      <c r="I52" s="80"/>
      <c r="J52" s="7"/>
      <c r="K52" s="7"/>
    </row>
    <row r="53" spans="1:11" ht="35.450000000000003" customHeight="1" thickBot="1" x14ac:dyDescent="0.3">
      <c r="A53" s="110"/>
      <c r="B53" s="83"/>
      <c r="C53" s="83"/>
      <c r="D53" s="80"/>
      <c r="E53" s="80"/>
      <c r="F53" s="26" t="s">
        <v>22</v>
      </c>
      <c r="G53" s="6"/>
      <c r="H53" s="80"/>
      <c r="I53" s="80"/>
      <c r="J53" s="7"/>
      <c r="K53" s="7"/>
    </row>
    <row r="54" spans="1:11" ht="35.450000000000003" customHeight="1" thickBot="1" x14ac:dyDescent="0.3">
      <c r="A54" s="111"/>
      <c r="B54" s="84"/>
      <c r="C54" s="84"/>
      <c r="D54" s="81"/>
      <c r="E54" s="81"/>
      <c r="F54" s="26" t="s">
        <v>23</v>
      </c>
      <c r="G54" s="6"/>
      <c r="H54" s="81"/>
      <c r="I54" s="81"/>
      <c r="J54" s="7"/>
      <c r="K54" s="7"/>
    </row>
    <row r="55" spans="1:11" ht="15" customHeight="1" thickBot="1" x14ac:dyDescent="0.3">
      <c r="A55" s="112" t="s">
        <v>81</v>
      </c>
      <c r="B55" s="115"/>
      <c r="C55" s="115" t="s">
        <v>113</v>
      </c>
      <c r="D55" s="97" t="s">
        <v>17</v>
      </c>
      <c r="E55" s="97" t="s">
        <v>17</v>
      </c>
      <c r="F55" s="33" t="s">
        <v>18</v>
      </c>
      <c r="G55" s="34">
        <f>G59+G63+G67+G71+G75+G79+G83+G87+G91+G95+G99+G103</f>
        <v>236733.09999999998</v>
      </c>
      <c r="H55" s="99" t="s">
        <v>142</v>
      </c>
      <c r="I55" s="97" t="s">
        <v>17</v>
      </c>
      <c r="J55" s="7"/>
      <c r="K55" s="7"/>
    </row>
    <row r="56" spans="1:11" ht="15.75" thickBot="1" x14ac:dyDescent="0.3">
      <c r="A56" s="113"/>
      <c r="B56" s="116"/>
      <c r="C56" s="116"/>
      <c r="D56" s="98"/>
      <c r="E56" s="98"/>
      <c r="F56" s="33" t="s">
        <v>21</v>
      </c>
      <c r="G56" s="34">
        <f t="shared" ref="G56:G58" si="2">G60+G64+G68+G72+G76+G80+G84+G88+G92+G96+G100+G104</f>
        <v>57807.6</v>
      </c>
      <c r="H56" s="100"/>
      <c r="I56" s="98"/>
      <c r="J56" s="7"/>
      <c r="K56" s="7"/>
    </row>
    <row r="57" spans="1:11" ht="15.75" thickBot="1" x14ac:dyDescent="0.3">
      <c r="A57" s="113"/>
      <c r="B57" s="116"/>
      <c r="C57" s="116"/>
      <c r="D57" s="98"/>
      <c r="E57" s="98"/>
      <c r="F57" s="33" t="s">
        <v>22</v>
      </c>
      <c r="G57" s="34">
        <f t="shared" si="2"/>
        <v>178925.5</v>
      </c>
      <c r="H57" s="100"/>
      <c r="I57" s="98"/>
      <c r="J57" s="7"/>
      <c r="K57" s="7"/>
    </row>
    <row r="58" spans="1:11" ht="24" customHeight="1" thickBot="1" x14ac:dyDescent="0.3">
      <c r="A58" s="114"/>
      <c r="B58" s="117"/>
      <c r="C58" s="117"/>
      <c r="D58" s="98"/>
      <c r="E58" s="98"/>
      <c r="F58" s="33" t="s">
        <v>23</v>
      </c>
      <c r="G58" s="34">
        <f t="shared" si="2"/>
        <v>0</v>
      </c>
      <c r="H58" s="101"/>
      <c r="I58" s="102"/>
      <c r="J58" s="7"/>
      <c r="K58" s="7"/>
    </row>
    <row r="59" spans="1:11" ht="18" customHeight="1" thickBot="1" x14ac:dyDescent="0.3">
      <c r="A59" s="109" t="s">
        <v>108</v>
      </c>
      <c r="B59" s="88"/>
      <c r="C59" s="88" t="s">
        <v>130</v>
      </c>
      <c r="D59" s="120"/>
      <c r="E59" s="93"/>
      <c r="F59" s="26" t="s">
        <v>18</v>
      </c>
      <c r="G59" s="6">
        <v>33796.699999999997</v>
      </c>
      <c r="H59" s="28"/>
      <c r="I59" s="28"/>
      <c r="J59" s="7"/>
      <c r="K59" s="7"/>
    </row>
    <row r="60" spans="1:11" ht="17.45" customHeight="1" thickBot="1" x14ac:dyDescent="0.3">
      <c r="A60" s="110"/>
      <c r="B60" s="89"/>
      <c r="C60" s="89"/>
      <c r="D60" s="121"/>
      <c r="E60" s="94"/>
      <c r="F60" s="26" t="s">
        <v>21</v>
      </c>
      <c r="G60" s="6">
        <v>33796.699999999997</v>
      </c>
      <c r="H60" s="28"/>
      <c r="I60" s="28"/>
      <c r="J60" s="7"/>
      <c r="K60" s="7"/>
    </row>
    <row r="61" spans="1:11" ht="19.899999999999999" customHeight="1" thickBot="1" x14ac:dyDescent="0.3">
      <c r="A61" s="110"/>
      <c r="B61" s="89"/>
      <c r="C61" s="89"/>
      <c r="D61" s="121"/>
      <c r="E61" s="94"/>
      <c r="F61" s="26" t="s">
        <v>22</v>
      </c>
      <c r="G61" s="6"/>
      <c r="H61" s="28"/>
      <c r="I61" s="28"/>
      <c r="J61" s="7"/>
      <c r="K61" s="7"/>
    </row>
    <row r="62" spans="1:11" ht="18" customHeight="1" thickBot="1" x14ac:dyDescent="0.3">
      <c r="A62" s="111"/>
      <c r="B62" s="90"/>
      <c r="C62" s="90"/>
      <c r="D62" s="121"/>
      <c r="E62" s="94"/>
      <c r="F62" s="26" t="s">
        <v>23</v>
      </c>
      <c r="G62" s="6"/>
      <c r="H62" s="28"/>
      <c r="I62" s="28"/>
      <c r="J62" s="7"/>
      <c r="K62" s="7"/>
    </row>
    <row r="63" spans="1:11" ht="24" customHeight="1" thickBot="1" x14ac:dyDescent="0.3">
      <c r="A63" s="109" t="s">
        <v>132</v>
      </c>
      <c r="B63" s="85"/>
      <c r="C63" s="85" t="s">
        <v>138</v>
      </c>
      <c r="D63" s="80"/>
      <c r="E63" s="80"/>
      <c r="F63" s="26" t="s">
        <v>18</v>
      </c>
      <c r="G63" s="6">
        <f>G64+G65+G66</f>
        <v>7365.2</v>
      </c>
      <c r="H63" s="28"/>
      <c r="I63" s="28"/>
      <c r="J63" s="7"/>
      <c r="K63" s="7"/>
    </row>
    <row r="64" spans="1:11" ht="24" customHeight="1" thickBot="1" x14ac:dyDescent="0.3">
      <c r="A64" s="110"/>
      <c r="B64" s="86"/>
      <c r="C64" s="86"/>
      <c r="D64" s="80"/>
      <c r="E64" s="80"/>
      <c r="F64" s="26" t="s">
        <v>21</v>
      </c>
      <c r="G64" s="6">
        <v>368.3</v>
      </c>
      <c r="H64" s="28"/>
      <c r="I64" s="28"/>
      <c r="J64" s="7"/>
      <c r="K64" s="7"/>
    </row>
    <row r="65" spans="1:11" ht="24" customHeight="1" thickBot="1" x14ac:dyDescent="0.3">
      <c r="A65" s="110"/>
      <c r="B65" s="86"/>
      <c r="C65" s="86"/>
      <c r="D65" s="80"/>
      <c r="E65" s="80"/>
      <c r="F65" s="26" t="s">
        <v>22</v>
      </c>
      <c r="G65" s="6">
        <v>6996.9</v>
      </c>
      <c r="H65" s="28"/>
      <c r="I65" s="28"/>
      <c r="J65" s="7"/>
      <c r="K65" s="7"/>
    </row>
    <row r="66" spans="1:11" ht="24" customHeight="1" thickBot="1" x14ac:dyDescent="0.3">
      <c r="A66" s="111"/>
      <c r="B66" s="87"/>
      <c r="C66" s="87"/>
      <c r="D66" s="81"/>
      <c r="E66" s="81"/>
      <c r="F66" s="26" t="s">
        <v>23</v>
      </c>
      <c r="G66" s="6"/>
      <c r="H66" s="28"/>
      <c r="I66" s="28"/>
      <c r="J66" s="7"/>
      <c r="K66" s="7"/>
    </row>
    <row r="67" spans="1:11" ht="15" customHeight="1" thickBot="1" x14ac:dyDescent="0.3">
      <c r="A67" s="109" t="s">
        <v>82</v>
      </c>
      <c r="B67" s="82"/>
      <c r="C67" s="82" t="s">
        <v>112</v>
      </c>
      <c r="D67" s="79" t="s">
        <v>17</v>
      </c>
      <c r="E67" s="79" t="s">
        <v>17</v>
      </c>
      <c r="F67" s="8" t="s">
        <v>18</v>
      </c>
      <c r="G67" s="6">
        <f>G68+G69+G70</f>
        <v>302</v>
      </c>
      <c r="H67" s="79" t="s">
        <v>17</v>
      </c>
      <c r="I67" s="79" t="s">
        <v>17</v>
      </c>
      <c r="J67" s="7"/>
      <c r="K67" s="7"/>
    </row>
    <row r="68" spans="1:11" ht="15.75" thickBot="1" x14ac:dyDescent="0.3">
      <c r="A68" s="110"/>
      <c r="B68" s="83"/>
      <c r="C68" s="83"/>
      <c r="D68" s="80"/>
      <c r="E68" s="80"/>
      <c r="F68" s="8" t="s">
        <v>21</v>
      </c>
      <c r="G68" s="6">
        <f>276.5+25.5</f>
        <v>302</v>
      </c>
      <c r="H68" s="80"/>
      <c r="I68" s="80"/>
      <c r="J68" s="7"/>
      <c r="K68" s="7"/>
    </row>
    <row r="69" spans="1:11" ht="15.75" thickBot="1" x14ac:dyDescent="0.3">
      <c r="A69" s="110"/>
      <c r="B69" s="83"/>
      <c r="C69" s="83"/>
      <c r="D69" s="80"/>
      <c r="E69" s="80"/>
      <c r="F69" s="8" t="s">
        <v>22</v>
      </c>
      <c r="G69" s="6"/>
      <c r="H69" s="80"/>
      <c r="I69" s="80"/>
      <c r="J69" s="7"/>
      <c r="K69" s="7"/>
    </row>
    <row r="70" spans="1:11" ht="15.75" thickBot="1" x14ac:dyDescent="0.3">
      <c r="A70" s="111"/>
      <c r="B70" s="84"/>
      <c r="C70" s="84"/>
      <c r="D70" s="81"/>
      <c r="E70" s="81"/>
      <c r="F70" s="8" t="s">
        <v>23</v>
      </c>
      <c r="G70" s="6"/>
      <c r="H70" s="81"/>
      <c r="I70" s="81"/>
      <c r="J70" s="7"/>
      <c r="K70" s="7"/>
    </row>
    <row r="71" spans="1:11" ht="15" customHeight="1" thickBot="1" x14ac:dyDescent="0.3">
      <c r="A71" s="109" t="s">
        <v>114</v>
      </c>
      <c r="B71" s="82"/>
      <c r="C71" s="82" t="s">
        <v>116</v>
      </c>
      <c r="D71" s="79" t="s">
        <v>17</v>
      </c>
      <c r="E71" s="79" t="s">
        <v>17</v>
      </c>
      <c r="F71" s="8" t="s">
        <v>18</v>
      </c>
      <c r="G71" s="6">
        <f>G72+G73</f>
        <v>886.2</v>
      </c>
      <c r="H71" s="79" t="s">
        <v>17</v>
      </c>
      <c r="I71" s="79" t="s">
        <v>17</v>
      </c>
      <c r="J71" s="7"/>
      <c r="K71" s="7"/>
    </row>
    <row r="72" spans="1:11" ht="15.75" thickBot="1" x14ac:dyDescent="0.3">
      <c r="A72" s="110"/>
      <c r="B72" s="83"/>
      <c r="C72" s="83"/>
      <c r="D72" s="80"/>
      <c r="E72" s="80"/>
      <c r="F72" s="8" t="s">
        <v>21</v>
      </c>
      <c r="G72" s="6">
        <v>150.6</v>
      </c>
      <c r="H72" s="80"/>
      <c r="I72" s="80"/>
      <c r="J72" s="7"/>
      <c r="K72" s="7"/>
    </row>
    <row r="73" spans="1:11" ht="15.75" thickBot="1" x14ac:dyDescent="0.3">
      <c r="A73" s="110"/>
      <c r="B73" s="83"/>
      <c r="C73" s="83"/>
      <c r="D73" s="80"/>
      <c r="E73" s="80"/>
      <c r="F73" s="8" t="s">
        <v>22</v>
      </c>
      <c r="G73" s="6">
        <v>735.6</v>
      </c>
      <c r="H73" s="80"/>
      <c r="I73" s="80"/>
      <c r="J73" s="7"/>
      <c r="K73" s="7"/>
    </row>
    <row r="74" spans="1:11" ht="15.75" thickBot="1" x14ac:dyDescent="0.3">
      <c r="A74" s="111"/>
      <c r="B74" s="84"/>
      <c r="C74" s="84"/>
      <c r="D74" s="81"/>
      <c r="E74" s="81"/>
      <c r="F74" s="8" t="s">
        <v>23</v>
      </c>
      <c r="G74" s="6"/>
      <c r="H74" s="81"/>
      <c r="I74" s="81"/>
      <c r="J74" s="7"/>
      <c r="K74" s="7"/>
    </row>
    <row r="75" spans="1:11" ht="15.75" thickBot="1" x14ac:dyDescent="0.3">
      <c r="A75" s="109" t="s">
        <v>115</v>
      </c>
      <c r="B75" s="82"/>
      <c r="C75" s="82" t="s">
        <v>117</v>
      </c>
      <c r="D75" s="79" t="s">
        <v>17</v>
      </c>
      <c r="E75" s="79" t="s">
        <v>17</v>
      </c>
      <c r="F75" s="8" t="s">
        <v>18</v>
      </c>
      <c r="G75" s="6">
        <f>G76+G77+G78</f>
        <v>152.19999999999999</v>
      </c>
      <c r="H75" s="79" t="s">
        <v>17</v>
      </c>
      <c r="I75" s="79" t="s">
        <v>17</v>
      </c>
      <c r="J75" s="7"/>
      <c r="K75" s="7"/>
    </row>
    <row r="76" spans="1:11" ht="15.75" thickBot="1" x14ac:dyDescent="0.3">
      <c r="A76" s="110"/>
      <c r="B76" s="83"/>
      <c r="C76" s="83"/>
      <c r="D76" s="80"/>
      <c r="E76" s="80"/>
      <c r="F76" s="8" t="s">
        <v>21</v>
      </c>
      <c r="G76" s="6">
        <v>152.19999999999999</v>
      </c>
      <c r="H76" s="80"/>
      <c r="I76" s="80"/>
      <c r="J76" s="7"/>
      <c r="K76" s="7"/>
    </row>
    <row r="77" spans="1:11" ht="15.75" thickBot="1" x14ac:dyDescent="0.3">
      <c r="A77" s="110"/>
      <c r="B77" s="83"/>
      <c r="C77" s="83"/>
      <c r="D77" s="80"/>
      <c r="E77" s="80"/>
      <c r="F77" s="8" t="s">
        <v>22</v>
      </c>
      <c r="G77" s="6"/>
      <c r="H77" s="80"/>
      <c r="I77" s="80"/>
      <c r="J77" s="7"/>
      <c r="K77" s="7"/>
    </row>
    <row r="78" spans="1:11" ht="15.75" thickBot="1" x14ac:dyDescent="0.3">
      <c r="A78" s="111"/>
      <c r="B78" s="84"/>
      <c r="C78" s="84"/>
      <c r="D78" s="81"/>
      <c r="E78" s="81"/>
      <c r="F78" s="8" t="s">
        <v>23</v>
      </c>
      <c r="G78" s="6"/>
      <c r="H78" s="81"/>
      <c r="I78" s="81"/>
      <c r="J78" s="7"/>
      <c r="K78" s="7"/>
    </row>
    <row r="79" spans="1:11" ht="15" customHeight="1" thickBot="1" x14ac:dyDescent="0.3">
      <c r="A79" s="109" t="s">
        <v>131</v>
      </c>
      <c r="B79" s="82"/>
      <c r="C79" s="82" t="s">
        <v>122</v>
      </c>
      <c r="D79" s="79" t="s">
        <v>17</v>
      </c>
      <c r="E79" s="79" t="s">
        <v>17</v>
      </c>
      <c r="F79" s="8" t="s">
        <v>18</v>
      </c>
      <c r="G79" s="6">
        <v>167722</v>
      </c>
      <c r="H79" s="79" t="s">
        <v>17</v>
      </c>
      <c r="I79" s="79" t="s">
        <v>17</v>
      </c>
      <c r="J79" s="7"/>
      <c r="K79" s="7"/>
    </row>
    <row r="80" spans="1:11" ht="15.75" thickBot="1" x14ac:dyDescent="0.3">
      <c r="A80" s="110"/>
      <c r="B80" s="83"/>
      <c r="C80" s="83"/>
      <c r="D80" s="80"/>
      <c r="E80" s="80"/>
      <c r="F80" s="8" t="s">
        <v>21</v>
      </c>
      <c r="G80" s="6"/>
      <c r="H80" s="80"/>
      <c r="I80" s="80"/>
      <c r="K80" s="7"/>
    </row>
    <row r="81" spans="1:11" ht="15.75" thickBot="1" x14ac:dyDescent="0.3">
      <c r="A81" s="110"/>
      <c r="B81" s="83"/>
      <c r="C81" s="83"/>
      <c r="D81" s="80"/>
      <c r="E81" s="80"/>
      <c r="F81" s="8" t="s">
        <v>22</v>
      </c>
      <c r="G81" s="6">
        <v>167722</v>
      </c>
      <c r="H81" s="80"/>
      <c r="I81" s="80"/>
      <c r="J81" s="7"/>
      <c r="K81" s="7"/>
    </row>
    <row r="82" spans="1:11" ht="33.6" customHeight="1" thickBot="1" x14ac:dyDescent="0.3">
      <c r="A82" s="111"/>
      <c r="B82" s="84"/>
      <c r="C82" s="84"/>
      <c r="D82" s="81"/>
      <c r="E82" s="81"/>
      <c r="F82" s="8" t="s">
        <v>23</v>
      </c>
      <c r="G82" s="6"/>
      <c r="H82" s="81"/>
      <c r="I82" s="81"/>
      <c r="J82" s="7"/>
      <c r="K82" s="7"/>
    </row>
    <row r="83" spans="1:11" ht="15" customHeight="1" thickBot="1" x14ac:dyDescent="0.3">
      <c r="A83" s="109" t="s">
        <v>133</v>
      </c>
      <c r="B83" s="82"/>
      <c r="C83" s="82" t="s">
        <v>118</v>
      </c>
      <c r="D83" s="79" t="s">
        <v>17</v>
      </c>
      <c r="E83" s="79" t="s">
        <v>17</v>
      </c>
      <c r="F83" s="26" t="s">
        <v>18</v>
      </c>
      <c r="G83" s="6">
        <v>17578.400000000001</v>
      </c>
      <c r="H83" s="79" t="s">
        <v>17</v>
      </c>
      <c r="I83" s="79" t="s">
        <v>17</v>
      </c>
      <c r="J83" s="7"/>
      <c r="K83" s="7"/>
    </row>
    <row r="84" spans="1:11" ht="15.75" thickBot="1" x14ac:dyDescent="0.3">
      <c r="A84" s="110"/>
      <c r="B84" s="83"/>
      <c r="C84" s="83"/>
      <c r="D84" s="80"/>
      <c r="E84" s="80"/>
      <c r="F84" s="26" t="s">
        <v>21</v>
      </c>
      <c r="G84" s="6">
        <v>17578.400000000001</v>
      </c>
      <c r="H84" s="80"/>
      <c r="I84" s="80"/>
      <c r="J84" s="7"/>
      <c r="K84" s="7"/>
    </row>
    <row r="85" spans="1:11" ht="15.75" thickBot="1" x14ac:dyDescent="0.3">
      <c r="A85" s="110"/>
      <c r="B85" s="83"/>
      <c r="C85" s="83"/>
      <c r="D85" s="80"/>
      <c r="E85" s="80"/>
      <c r="F85" s="26" t="s">
        <v>22</v>
      </c>
      <c r="G85" s="6"/>
      <c r="H85" s="80"/>
      <c r="I85" s="80"/>
      <c r="J85" s="7"/>
      <c r="K85" s="7"/>
    </row>
    <row r="86" spans="1:11" ht="21" customHeight="1" thickBot="1" x14ac:dyDescent="0.3">
      <c r="A86" s="111"/>
      <c r="B86" s="83"/>
      <c r="C86" s="83"/>
      <c r="D86" s="80"/>
      <c r="E86" s="80"/>
      <c r="F86" s="26" t="s">
        <v>23</v>
      </c>
      <c r="G86" s="6"/>
      <c r="H86" s="81"/>
      <c r="I86" s="81"/>
      <c r="J86" s="7"/>
      <c r="K86" s="7"/>
    </row>
    <row r="87" spans="1:11" ht="16.899999999999999" customHeight="1" thickBot="1" x14ac:dyDescent="0.3">
      <c r="A87" s="109" t="s">
        <v>143</v>
      </c>
      <c r="B87" s="109"/>
      <c r="C87" s="109" t="s">
        <v>123</v>
      </c>
      <c r="D87" s="79" t="s">
        <v>17</v>
      </c>
      <c r="E87" s="79" t="s">
        <v>17</v>
      </c>
      <c r="F87" s="26" t="s">
        <v>18</v>
      </c>
      <c r="G87" s="6">
        <v>3129</v>
      </c>
      <c r="H87" s="79" t="s">
        <v>17</v>
      </c>
      <c r="I87" s="79" t="s">
        <v>17</v>
      </c>
      <c r="J87" s="7"/>
      <c r="K87" s="7"/>
    </row>
    <row r="88" spans="1:11" ht="16.899999999999999" customHeight="1" thickBot="1" x14ac:dyDescent="0.3">
      <c r="A88" s="110"/>
      <c r="B88" s="110"/>
      <c r="C88" s="110"/>
      <c r="D88" s="80"/>
      <c r="E88" s="80"/>
      <c r="F88" s="26" t="s">
        <v>21</v>
      </c>
      <c r="G88" s="6">
        <v>158</v>
      </c>
      <c r="H88" s="80"/>
      <c r="I88" s="80"/>
      <c r="J88" s="7"/>
      <c r="K88" s="7"/>
    </row>
    <row r="89" spans="1:11" ht="16.899999999999999" customHeight="1" thickBot="1" x14ac:dyDescent="0.3">
      <c r="A89" s="110"/>
      <c r="B89" s="110"/>
      <c r="C89" s="110"/>
      <c r="D89" s="80"/>
      <c r="E89" s="80"/>
      <c r="F89" s="26" t="s">
        <v>22</v>
      </c>
      <c r="G89" s="6">
        <v>2971</v>
      </c>
      <c r="H89" s="80"/>
      <c r="I89" s="80"/>
      <c r="J89" s="7"/>
      <c r="K89" s="7"/>
    </row>
    <row r="90" spans="1:11" ht="16.899999999999999" customHeight="1" thickBot="1" x14ac:dyDescent="0.3">
      <c r="A90" s="111"/>
      <c r="B90" s="111"/>
      <c r="C90" s="111"/>
      <c r="D90" s="80"/>
      <c r="E90" s="80"/>
      <c r="F90" s="26" t="s">
        <v>23</v>
      </c>
      <c r="G90" s="6"/>
      <c r="H90" s="81"/>
      <c r="I90" s="81"/>
      <c r="J90" s="7"/>
      <c r="K90" s="7"/>
    </row>
    <row r="91" spans="1:11" ht="16.899999999999999" customHeight="1" thickBot="1" x14ac:dyDescent="0.3">
      <c r="A91" s="109" t="s">
        <v>134</v>
      </c>
      <c r="B91" s="123"/>
      <c r="C91" s="123" t="s">
        <v>145</v>
      </c>
      <c r="D91" s="79" t="s">
        <v>17</v>
      </c>
      <c r="E91" s="79" t="s">
        <v>17</v>
      </c>
      <c r="F91" s="26" t="s">
        <v>18</v>
      </c>
      <c r="G91" s="6">
        <v>59.8</v>
      </c>
      <c r="H91" s="79" t="s">
        <v>17</v>
      </c>
      <c r="I91" s="79" t="s">
        <v>17</v>
      </c>
      <c r="J91" s="7"/>
      <c r="K91" s="7"/>
    </row>
    <row r="92" spans="1:11" ht="16.899999999999999" customHeight="1" thickBot="1" x14ac:dyDescent="0.3">
      <c r="A92" s="110"/>
      <c r="B92" s="123"/>
      <c r="C92" s="123"/>
      <c r="D92" s="80"/>
      <c r="E92" s="80"/>
      <c r="F92" s="26" t="s">
        <v>21</v>
      </c>
      <c r="G92" s="6">
        <f>55.5+4.3</f>
        <v>59.8</v>
      </c>
      <c r="H92" s="80"/>
      <c r="I92" s="80"/>
      <c r="J92" s="7"/>
      <c r="K92" s="7"/>
    </row>
    <row r="93" spans="1:11" ht="16.899999999999999" customHeight="1" thickBot="1" x14ac:dyDescent="0.3">
      <c r="A93" s="110"/>
      <c r="B93" s="123"/>
      <c r="C93" s="123"/>
      <c r="D93" s="80"/>
      <c r="E93" s="80"/>
      <c r="F93" s="26" t="s">
        <v>22</v>
      </c>
      <c r="G93" s="6"/>
      <c r="H93" s="80"/>
      <c r="I93" s="80"/>
      <c r="J93" s="7"/>
      <c r="K93" s="7"/>
    </row>
    <row r="94" spans="1:11" ht="16.899999999999999" customHeight="1" thickBot="1" x14ac:dyDescent="0.3">
      <c r="A94" s="111"/>
      <c r="B94" s="123"/>
      <c r="C94" s="123"/>
      <c r="D94" s="80"/>
      <c r="E94" s="80"/>
      <c r="F94" s="26" t="s">
        <v>23</v>
      </c>
      <c r="G94" s="6"/>
      <c r="H94" s="81"/>
      <c r="I94" s="81"/>
      <c r="J94" s="7"/>
      <c r="K94" s="7"/>
    </row>
    <row r="95" spans="1:11" ht="16.899999999999999" customHeight="1" thickBot="1" x14ac:dyDescent="0.3">
      <c r="A95" s="109" t="s">
        <v>135</v>
      </c>
      <c r="B95" s="123"/>
      <c r="C95" s="123" t="s">
        <v>144</v>
      </c>
      <c r="D95" s="79" t="s">
        <v>17</v>
      </c>
      <c r="E95" s="79" t="s">
        <v>17</v>
      </c>
      <c r="F95" s="26" t="s">
        <v>18</v>
      </c>
      <c r="G95" s="6">
        <f>G96+G97+G98</f>
        <v>1391.6000000000001</v>
      </c>
      <c r="H95" s="79" t="s">
        <v>17</v>
      </c>
      <c r="I95" s="79" t="s">
        <v>17</v>
      </c>
      <c r="J95" s="7"/>
      <c r="K95" s="7"/>
    </row>
    <row r="96" spans="1:11" ht="16.899999999999999" customHeight="1" thickBot="1" x14ac:dyDescent="0.3">
      <c r="A96" s="110"/>
      <c r="B96" s="123"/>
      <c r="C96" s="123"/>
      <c r="D96" s="80"/>
      <c r="E96" s="80"/>
      <c r="F96" s="26" t="s">
        <v>21</v>
      </c>
      <c r="G96" s="6">
        <f>1299.2+92.4</f>
        <v>1391.6000000000001</v>
      </c>
      <c r="H96" s="80"/>
      <c r="I96" s="80"/>
      <c r="J96" s="7"/>
      <c r="K96" s="7"/>
    </row>
    <row r="97" spans="1:11" ht="16.899999999999999" customHeight="1" thickBot="1" x14ac:dyDescent="0.3">
      <c r="A97" s="110"/>
      <c r="B97" s="123"/>
      <c r="C97" s="123"/>
      <c r="D97" s="80"/>
      <c r="E97" s="80"/>
      <c r="F97" s="26" t="s">
        <v>22</v>
      </c>
      <c r="G97" s="6"/>
      <c r="H97" s="80"/>
      <c r="I97" s="80"/>
      <c r="J97" s="7"/>
      <c r="K97" s="7"/>
    </row>
    <row r="98" spans="1:11" ht="16.899999999999999" customHeight="1" thickBot="1" x14ac:dyDescent="0.3">
      <c r="A98" s="111"/>
      <c r="B98" s="123"/>
      <c r="C98" s="123"/>
      <c r="D98" s="80"/>
      <c r="E98" s="80"/>
      <c r="F98" s="26" t="s">
        <v>23</v>
      </c>
      <c r="G98" s="6"/>
      <c r="H98" s="81"/>
      <c r="I98" s="81"/>
      <c r="J98" s="7"/>
      <c r="K98" s="7"/>
    </row>
    <row r="99" spans="1:11" ht="16.899999999999999" customHeight="1" thickBot="1" x14ac:dyDescent="0.3">
      <c r="A99" s="109" t="s">
        <v>161</v>
      </c>
      <c r="B99" s="123"/>
      <c r="C99" s="123" t="s">
        <v>160</v>
      </c>
      <c r="D99" s="79" t="s">
        <v>17</v>
      </c>
      <c r="E99" s="79" t="s">
        <v>17</v>
      </c>
      <c r="F99" s="26" t="s">
        <v>18</v>
      </c>
      <c r="G99" s="6">
        <f>G100+G101+G102</f>
        <v>550</v>
      </c>
      <c r="H99" s="79" t="s">
        <v>17</v>
      </c>
      <c r="I99" s="79" t="s">
        <v>17</v>
      </c>
      <c r="J99" s="7"/>
      <c r="K99" s="7"/>
    </row>
    <row r="100" spans="1:11" ht="16.899999999999999" customHeight="1" thickBot="1" x14ac:dyDescent="0.3">
      <c r="A100" s="110"/>
      <c r="B100" s="123"/>
      <c r="C100" s="123"/>
      <c r="D100" s="80"/>
      <c r="E100" s="80"/>
      <c r="F100" s="26" t="s">
        <v>21</v>
      </c>
      <c r="G100" s="6">
        <v>50</v>
      </c>
      <c r="H100" s="80"/>
      <c r="I100" s="80"/>
      <c r="J100" s="7"/>
      <c r="K100" s="7"/>
    </row>
    <row r="101" spans="1:11" ht="16.899999999999999" customHeight="1" thickBot="1" x14ac:dyDescent="0.3">
      <c r="A101" s="110"/>
      <c r="B101" s="123"/>
      <c r="C101" s="123"/>
      <c r="D101" s="80"/>
      <c r="E101" s="80"/>
      <c r="F101" s="26" t="s">
        <v>22</v>
      </c>
      <c r="G101" s="6">
        <v>500</v>
      </c>
      <c r="H101" s="80"/>
      <c r="I101" s="80"/>
      <c r="J101" s="7"/>
      <c r="K101" s="7"/>
    </row>
    <row r="102" spans="1:11" ht="25.5" customHeight="1" thickBot="1" x14ac:dyDescent="0.3">
      <c r="A102" s="111"/>
      <c r="B102" s="123"/>
      <c r="C102" s="123"/>
      <c r="D102" s="80"/>
      <c r="E102" s="80"/>
      <c r="F102" s="26" t="s">
        <v>23</v>
      </c>
      <c r="G102" s="6"/>
      <c r="H102" s="81"/>
      <c r="I102" s="81"/>
      <c r="J102" s="7"/>
      <c r="K102" s="7"/>
    </row>
    <row r="103" spans="1:11" ht="16.149999999999999" customHeight="1" thickBot="1" x14ac:dyDescent="0.3">
      <c r="A103" s="109" t="s">
        <v>162</v>
      </c>
      <c r="B103" s="123"/>
      <c r="C103" s="123" t="s">
        <v>163</v>
      </c>
      <c r="D103" s="79" t="s">
        <v>17</v>
      </c>
      <c r="E103" s="79" t="s">
        <v>17</v>
      </c>
      <c r="F103" s="26" t="s">
        <v>18</v>
      </c>
      <c r="G103" s="6">
        <f>G104+G105+G106</f>
        <v>3800</v>
      </c>
      <c r="H103" s="79" t="s">
        <v>17</v>
      </c>
      <c r="I103" s="79" t="s">
        <v>17</v>
      </c>
      <c r="J103" s="7"/>
      <c r="K103" s="7"/>
    </row>
    <row r="104" spans="1:11" ht="15.75" thickBot="1" x14ac:dyDescent="0.3">
      <c r="A104" s="110"/>
      <c r="B104" s="123"/>
      <c r="C104" s="123"/>
      <c r="D104" s="80"/>
      <c r="E104" s="80"/>
      <c r="F104" s="26" t="s">
        <v>21</v>
      </c>
      <c r="G104" s="6">
        <v>3800</v>
      </c>
      <c r="H104" s="80"/>
      <c r="I104" s="80"/>
      <c r="J104" s="7"/>
      <c r="K104" s="7"/>
    </row>
    <row r="105" spans="1:11" ht="15.75" thickBot="1" x14ac:dyDescent="0.3">
      <c r="A105" s="110"/>
      <c r="B105" s="123"/>
      <c r="C105" s="123"/>
      <c r="D105" s="80"/>
      <c r="E105" s="80"/>
      <c r="F105" s="26" t="s">
        <v>22</v>
      </c>
      <c r="G105" s="6"/>
      <c r="H105" s="80"/>
      <c r="I105" s="80"/>
      <c r="J105" s="7"/>
      <c r="K105" s="7"/>
    </row>
    <row r="106" spans="1:11" ht="15.75" thickBot="1" x14ac:dyDescent="0.3">
      <c r="A106" s="111"/>
      <c r="B106" s="123"/>
      <c r="C106" s="123"/>
      <c r="D106" s="80"/>
      <c r="E106" s="80"/>
      <c r="F106" s="26" t="s">
        <v>23</v>
      </c>
      <c r="G106" s="6"/>
      <c r="H106" s="81"/>
      <c r="I106" s="81"/>
      <c r="J106" s="7"/>
      <c r="K106" s="7"/>
    </row>
    <row r="107" spans="1:11" ht="15.75" thickBot="1" x14ac:dyDescent="0.3">
      <c r="A107" s="112" t="s">
        <v>119</v>
      </c>
      <c r="B107" s="116"/>
      <c r="C107" s="116" t="s">
        <v>151</v>
      </c>
      <c r="D107" s="97" t="s">
        <v>17</v>
      </c>
      <c r="E107" s="97" t="s">
        <v>17</v>
      </c>
      <c r="F107" s="33" t="s">
        <v>18</v>
      </c>
      <c r="G107" s="34">
        <f>+G111+G115+G119</f>
        <v>2412.8000000000002</v>
      </c>
      <c r="H107" s="97" t="s">
        <v>17</v>
      </c>
      <c r="I107" s="97" t="s">
        <v>17</v>
      </c>
      <c r="J107" s="7"/>
      <c r="K107" s="7"/>
    </row>
    <row r="108" spans="1:11" ht="15.75" thickBot="1" x14ac:dyDescent="0.3">
      <c r="A108" s="113"/>
      <c r="B108" s="116"/>
      <c r="C108" s="116"/>
      <c r="D108" s="98"/>
      <c r="E108" s="98"/>
      <c r="F108" s="33" t="s">
        <v>21</v>
      </c>
      <c r="G108" s="34">
        <f t="shared" ref="G108:G110" si="3">+G112+G116+G120</f>
        <v>1070.2</v>
      </c>
      <c r="H108" s="98"/>
      <c r="I108" s="98"/>
      <c r="J108" s="7"/>
      <c r="K108" s="7"/>
    </row>
    <row r="109" spans="1:11" ht="15.75" thickBot="1" x14ac:dyDescent="0.3">
      <c r="A109" s="113"/>
      <c r="B109" s="116"/>
      <c r="C109" s="116"/>
      <c r="D109" s="98"/>
      <c r="E109" s="98"/>
      <c r="F109" s="33" t="s">
        <v>22</v>
      </c>
      <c r="G109" s="34">
        <f t="shared" si="3"/>
        <v>1342.6</v>
      </c>
      <c r="H109" s="98"/>
      <c r="I109" s="98"/>
      <c r="J109" s="7"/>
      <c r="K109" s="7"/>
    </row>
    <row r="110" spans="1:11" ht="15.75" thickBot="1" x14ac:dyDescent="0.3">
      <c r="A110" s="114"/>
      <c r="B110" s="117"/>
      <c r="C110" s="117"/>
      <c r="D110" s="98"/>
      <c r="E110" s="98"/>
      <c r="F110" s="33" t="s">
        <v>23</v>
      </c>
      <c r="G110" s="34">
        <f t="shared" si="3"/>
        <v>0</v>
      </c>
      <c r="H110" s="102"/>
      <c r="I110" s="102"/>
      <c r="J110" s="7"/>
      <c r="K110" s="7"/>
    </row>
    <row r="111" spans="1:11" ht="15.75" customHeight="1" thickBot="1" x14ac:dyDescent="0.3">
      <c r="A111" s="109" t="s">
        <v>152</v>
      </c>
      <c r="B111" s="82"/>
      <c r="C111" s="82" t="s">
        <v>150</v>
      </c>
      <c r="D111" s="79" t="s">
        <v>17</v>
      </c>
      <c r="E111" s="79" t="s">
        <v>17</v>
      </c>
      <c r="F111" s="26" t="s">
        <v>18</v>
      </c>
      <c r="G111" s="6">
        <v>1342.6</v>
      </c>
      <c r="H111" s="79" t="s">
        <v>17</v>
      </c>
      <c r="I111" s="79" t="s">
        <v>17</v>
      </c>
      <c r="J111" s="7"/>
      <c r="K111" s="7"/>
    </row>
    <row r="112" spans="1:11" ht="15.75" thickBot="1" x14ac:dyDescent="0.3">
      <c r="A112" s="110"/>
      <c r="B112" s="83"/>
      <c r="C112" s="83"/>
      <c r="D112" s="80"/>
      <c r="E112" s="80"/>
      <c r="F112" s="26" t="s">
        <v>21</v>
      </c>
      <c r="G112" s="6"/>
      <c r="H112" s="80"/>
      <c r="I112" s="80"/>
      <c r="J112" s="7"/>
      <c r="K112" s="7"/>
    </row>
    <row r="113" spans="1:11" ht="15.75" thickBot="1" x14ac:dyDescent="0.3">
      <c r="A113" s="110"/>
      <c r="B113" s="83"/>
      <c r="C113" s="83"/>
      <c r="D113" s="80"/>
      <c r="E113" s="80"/>
      <c r="F113" s="26" t="s">
        <v>22</v>
      </c>
      <c r="G113" s="6">
        <v>1342.6</v>
      </c>
      <c r="H113" s="80"/>
      <c r="I113" s="80"/>
      <c r="J113" s="7"/>
      <c r="K113" s="7"/>
    </row>
    <row r="114" spans="1:11" ht="15.75" thickBot="1" x14ac:dyDescent="0.3">
      <c r="A114" s="111"/>
      <c r="B114" s="84"/>
      <c r="C114" s="84"/>
      <c r="D114" s="81"/>
      <c r="E114" s="81"/>
      <c r="F114" s="26" t="s">
        <v>23</v>
      </c>
      <c r="G114" s="6"/>
      <c r="H114" s="81"/>
      <c r="I114" s="81"/>
      <c r="J114" s="7"/>
      <c r="K114" s="7"/>
    </row>
    <row r="115" spans="1:11" ht="15" customHeight="1" thickBot="1" x14ac:dyDescent="0.3">
      <c r="A115" s="109" t="s">
        <v>132</v>
      </c>
      <c r="B115" s="82"/>
      <c r="C115" s="82" t="s">
        <v>154</v>
      </c>
      <c r="D115" s="79" t="s">
        <v>17</v>
      </c>
      <c r="E115" s="79" t="s">
        <v>17</v>
      </c>
      <c r="F115" s="26" t="s">
        <v>18</v>
      </c>
      <c r="G115" s="6">
        <v>236.9</v>
      </c>
      <c r="H115" s="79" t="s">
        <v>17</v>
      </c>
      <c r="I115" s="79" t="s">
        <v>17</v>
      </c>
      <c r="J115" s="7"/>
      <c r="K115" s="7"/>
    </row>
    <row r="116" spans="1:11" ht="15.75" thickBot="1" x14ac:dyDescent="0.3">
      <c r="A116" s="110"/>
      <c r="B116" s="83"/>
      <c r="C116" s="83"/>
      <c r="D116" s="80"/>
      <c r="E116" s="80"/>
      <c r="F116" s="26" t="s">
        <v>21</v>
      </c>
      <c r="G116" s="6">
        <v>236.9</v>
      </c>
      <c r="H116" s="80"/>
      <c r="I116" s="80"/>
      <c r="J116" s="7"/>
      <c r="K116" s="7"/>
    </row>
    <row r="117" spans="1:11" ht="15.75" thickBot="1" x14ac:dyDescent="0.3">
      <c r="A117" s="110"/>
      <c r="B117" s="83"/>
      <c r="C117" s="83"/>
      <c r="D117" s="80"/>
      <c r="E117" s="80"/>
      <c r="F117" s="26" t="s">
        <v>22</v>
      </c>
      <c r="G117" s="6"/>
      <c r="H117" s="80"/>
      <c r="I117" s="80"/>
      <c r="J117" s="7"/>
      <c r="K117" s="7"/>
    </row>
    <row r="118" spans="1:11" ht="15.75" thickBot="1" x14ac:dyDescent="0.3">
      <c r="A118" s="111"/>
      <c r="B118" s="84"/>
      <c r="C118" s="84"/>
      <c r="D118" s="81"/>
      <c r="E118" s="81"/>
      <c r="F118" s="26" t="s">
        <v>23</v>
      </c>
      <c r="G118" s="6"/>
      <c r="H118" s="81"/>
      <c r="I118" s="81"/>
      <c r="J118" s="7"/>
      <c r="K118" s="7"/>
    </row>
    <row r="119" spans="1:11" ht="15" customHeight="1" thickBot="1" x14ac:dyDescent="0.3">
      <c r="A119" s="109" t="s">
        <v>131</v>
      </c>
      <c r="B119" s="82"/>
      <c r="C119" s="82" t="s">
        <v>153</v>
      </c>
      <c r="D119" s="79" t="s">
        <v>17</v>
      </c>
      <c r="E119" s="79" t="s">
        <v>17</v>
      </c>
      <c r="F119" s="26" t="s">
        <v>18</v>
      </c>
      <c r="G119" s="6">
        <v>833.3</v>
      </c>
      <c r="H119" s="79" t="s">
        <v>17</v>
      </c>
      <c r="I119" s="79" t="s">
        <v>17</v>
      </c>
      <c r="J119" s="7"/>
      <c r="K119" s="7"/>
    </row>
    <row r="120" spans="1:11" ht="15.75" thickBot="1" x14ac:dyDescent="0.3">
      <c r="A120" s="110"/>
      <c r="B120" s="83"/>
      <c r="C120" s="83"/>
      <c r="D120" s="80"/>
      <c r="E120" s="80"/>
      <c r="F120" s="26" t="s">
        <v>21</v>
      </c>
      <c r="G120" s="6">
        <v>833.3</v>
      </c>
      <c r="H120" s="80"/>
      <c r="I120" s="80"/>
      <c r="J120" s="7"/>
      <c r="K120" s="7"/>
    </row>
    <row r="121" spans="1:11" ht="15.75" thickBot="1" x14ac:dyDescent="0.3">
      <c r="A121" s="110"/>
      <c r="B121" s="83"/>
      <c r="C121" s="83"/>
      <c r="D121" s="80"/>
      <c r="E121" s="80"/>
      <c r="F121" s="26" t="s">
        <v>22</v>
      </c>
      <c r="G121" s="6"/>
      <c r="H121" s="80"/>
      <c r="I121" s="80"/>
      <c r="J121" s="7"/>
      <c r="K121" s="7"/>
    </row>
    <row r="122" spans="1:11" ht="22.15" customHeight="1" thickBot="1" x14ac:dyDescent="0.3">
      <c r="A122" s="111"/>
      <c r="B122" s="84"/>
      <c r="C122" s="84"/>
      <c r="D122" s="81"/>
      <c r="E122" s="81"/>
      <c r="F122" s="26" t="s">
        <v>23</v>
      </c>
      <c r="G122" s="6"/>
      <c r="H122" s="81"/>
      <c r="I122" s="81"/>
      <c r="J122" s="7"/>
      <c r="K122" s="7"/>
    </row>
    <row r="123" spans="1:11" ht="22.15" customHeight="1" thickBot="1" x14ac:dyDescent="0.3">
      <c r="A123" s="112" t="s">
        <v>120</v>
      </c>
      <c r="B123" s="115"/>
      <c r="C123" s="115" t="s">
        <v>155</v>
      </c>
      <c r="D123" s="97" t="s">
        <v>139</v>
      </c>
      <c r="E123" s="97" t="s">
        <v>140</v>
      </c>
      <c r="F123" s="33" t="s">
        <v>18</v>
      </c>
      <c r="G123" s="34">
        <f>G127+G131+G135+G139</f>
        <v>13093.800000000001</v>
      </c>
      <c r="H123" s="97" t="s">
        <v>17</v>
      </c>
      <c r="I123" s="97" t="s">
        <v>17</v>
      </c>
      <c r="J123" s="7"/>
      <c r="K123" s="7"/>
    </row>
    <row r="124" spans="1:11" ht="22.15" customHeight="1" thickBot="1" x14ac:dyDescent="0.3">
      <c r="A124" s="113"/>
      <c r="B124" s="116"/>
      <c r="C124" s="116"/>
      <c r="D124" s="98"/>
      <c r="E124" s="98"/>
      <c r="F124" s="33" t="s">
        <v>21</v>
      </c>
      <c r="G124" s="34">
        <f t="shared" ref="G124:G126" si="4">G128+G132+G136+G140</f>
        <v>12700.900000000001</v>
      </c>
      <c r="H124" s="98"/>
      <c r="I124" s="98"/>
      <c r="J124" s="7"/>
      <c r="K124" s="7"/>
    </row>
    <row r="125" spans="1:11" ht="22.15" customHeight="1" thickBot="1" x14ac:dyDescent="0.3">
      <c r="A125" s="113"/>
      <c r="B125" s="116"/>
      <c r="C125" s="116"/>
      <c r="D125" s="98"/>
      <c r="E125" s="98"/>
      <c r="F125" s="33" t="s">
        <v>22</v>
      </c>
      <c r="G125" s="34">
        <f t="shared" si="4"/>
        <v>392.9</v>
      </c>
      <c r="H125" s="98"/>
      <c r="I125" s="98"/>
      <c r="J125" s="7"/>
      <c r="K125" s="7"/>
    </row>
    <row r="126" spans="1:11" ht="21.75" customHeight="1" thickBot="1" x14ac:dyDescent="0.3">
      <c r="A126" s="114"/>
      <c r="B126" s="117"/>
      <c r="C126" s="117"/>
      <c r="D126" s="102"/>
      <c r="E126" s="102"/>
      <c r="F126" s="33" t="s">
        <v>23</v>
      </c>
      <c r="G126" s="34">
        <f t="shared" si="4"/>
        <v>0</v>
      </c>
      <c r="H126" s="102"/>
      <c r="I126" s="102"/>
      <c r="J126" s="7"/>
      <c r="K126" s="7"/>
    </row>
    <row r="127" spans="1:11" ht="21.75" customHeight="1" thickBot="1" x14ac:dyDescent="0.3">
      <c r="A127" s="109" t="s">
        <v>108</v>
      </c>
      <c r="B127" s="82"/>
      <c r="C127" s="82" t="s">
        <v>164</v>
      </c>
      <c r="D127" s="79" t="s">
        <v>139</v>
      </c>
      <c r="E127" s="79" t="s">
        <v>140</v>
      </c>
      <c r="F127" s="26" t="s">
        <v>18</v>
      </c>
      <c r="G127" s="6">
        <f>G128+G129+G130</f>
        <v>11204.1</v>
      </c>
      <c r="H127" s="79" t="s">
        <v>17</v>
      </c>
      <c r="I127" s="79" t="s">
        <v>17</v>
      </c>
      <c r="J127" s="7"/>
      <c r="K127" s="7"/>
    </row>
    <row r="128" spans="1:11" ht="21.75" customHeight="1" thickBot="1" x14ac:dyDescent="0.3">
      <c r="A128" s="110"/>
      <c r="B128" s="83"/>
      <c r="C128" s="83"/>
      <c r="D128" s="80"/>
      <c r="E128" s="80"/>
      <c r="F128" s="26" t="s">
        <v>21</v>
      </c>
      <c r="G128" s="6">
        <v>10811.2</v>
      </c>
      <c r="H128" s="80"/>
      <c r="I128" s="80"/>
      <c r="J128" s="7"/>
      <c r="K128" s="7"/>
    </row>
    <row r="129" spans="1:11" ht="21.75" customHeight="1" thickBot="1" x14ac:dyDescent="0.3">
      <c r="A129" s="110"/>
      <c r="B129" s="83"/>
      <c r="C129" s="83"/>
      <c r="D129" s="80"/>
      <c r="E129" s="80"/>
      <c r="F129" s="26" t="s">
        <v>22</v>
      </c>
      <c r="G129" s="6">
        <v>392.9</v>
      </c>
      <c r="H129" s="80"/>
      <c r="I129" s="80"/>
      <c r="J129" s="7"/>
      <c r="K129" s="7"/>
    </row>
    <row r="130" spans="1:11" ht="21.75" customHeight="1" thickBot="1" x14ac:dyDescent="0.3">
      <c r="A130" s="111"/>
      <c r="B130" s="84"/>
      <c r="C130" s="84"/>
      <c r="D130" s="81"/>
      <c r="E130" s="81"/>
      <c r="F130" s="26" t="s">
        <v>23</v>
      </c>
      <c r="G130" s="6"/>
      <c r="H130" s="81"/>
      <c r="I130" s="81"/>
      <c r="J130" s="7"/>
      <c r="K130" s="7"/>
    </row>
    <row r="131" spans="1:11" ht="15" customHeight="1" thickBot="1" x14ac:dyDescent="0.3">
      <c r="A131" s="109" t="s">
        <v>132</v>
      </c>
      <c r="B131" s="82"/>
      <c r="C131" s="82" t="s">
        <v>121</v>
      </c>
      <c r="D131" s="79" t="s">
        <v>139</v>
      </c>
      <c r="E131" s="79" t="s">
        <v>140</v>
      </c>
      <c r="F131" s="26" t="s">
        <v>18</v>
      </c>
      <c r="G131" s="6">
        <v>1755</v>
      </c>
      <c r="H131" s="79" t="s">
        <v>17</v>
      </c>
      <c r="I131" s="79" t="s">
        <v>17</v>
      </c>
      <c r="J131" s="7"/>
      <c r="K131" s="7"/>
    </row>
    <row r="132" spans="1:11" ht="15.75" thickBot="1" x14ac:dyDescent="0.3">
      <c r="A132" s="110"/>
      <c r="B132" s="83"/>
      <c r="C132" s="83"/>
      <c r="D132" s="80"/>
      <c r="E132" s="80"/>
      <c r="F132" s="26" t="s">
        <v>21</v>
      </c>
      <c r="G132" s="6">
        <v>1755</v>
      </c>
      <c r="H132" s="80"/>
      <c r="I132" s="80"/>
      <c r="J132" s="7"/>
      <c r="K132" s="7"/>
    </row>
    <row r="133" spans="1:11" ht="15.75" thickBot="1" x14ac:dyDescent="0.3">
      <c r="A133" s="110"/>
      <c r="B133" s="83"/>
      <c r="C133" s="83"/>
      <c r="D133" s="80"/>
      <c r="E133" s="80"/>
      <c r="F133" s="26" t="s">
        <v>22</v>
      </c>
      <c r="G133" s="6"/>
      <c r="H133" s="80"/>
      <c r="I133" s="80"/>
      <c r="J133" s="7"/>
      <c r="K133" s="7"/>
    </row>
    <row r="134" spans="1:11" ht="15.75" thickBot="1" x14ac:dyDescent="0.3">
      <c r="A134" s="111"/>
      <c r="B134" s="84"/>
      <c r="C134" s="84"/>
      <c r="D134" s="81"/>
      <c r="E134" s="81"/>
      <c r="F134" s="26" t="s">
        <v>23</v>
      </c>
      <c r="G134" s="6"/>
      <c r="H134" s="81"/>
      <c r="I134" s="81"/>
      <c r="J134" s="7"/>
      <c r="K134" s="7"/>
    </row>
    <row r="135" spans="1:11" ht="15" customHeight="1" thickBot="1" x14ac:dyDescent="0.3">
      <c r="A135" s="109" t="s">
        <v>131</v>
      </c>
      <c r="B135" s="82"/>
      <c r="C135" s="82" t="s">
        <v>156</v>
      </c>
      <c r="D135" s="79" t="s">
        <v>139</v>
      </c>
      <c r="E135" s="79" t="s">
        <v>140</v>
      </c>
      <c r="F135" s="26" t="s">
        <v>18</v>
      </c>
      <c r="G135" s="6">
        <v>50</v>
      </c>
      <c r="H135" s="79" t="s">
        <v>17</v>
      </c>
      <c r="I135" s="79" t="s">
        <v>17</v>
      </c>
      <c r="J135" s="7"/>
      <c r="K135" s="7"/>
    </row>
    <row r="136" spans="1:11" ht="15.75" thickBot="1" x14ac:dyDescent="0.3">
      <c r="A136" s="110"/>
      <c r="B136" s="83"/>
      <c r="C136" s="83"/>
      <c r="D136" s="80"/>
      <c r="E136" s="80"/>
      <c r="F136" s="26" t="s">
        <v>21</v>
      </c>
      <c r="G136" s="6">
        <v>50</v>
      </c>
      <c r="H136" s="80"/>
      <c r="I136" s="80"/>
      <c r="J136" s="7"/>
      <c r="K136" s="7"/>
    </row>
    <row r="137" spans="1:11" ht="15.75" customHeight="1" thickBot="1" x14ac:dyDescent="0.3">
      <c r="A137" s="110"/>
      <c r="B137" s="83"/>
      <c r="C137" s="83"/>
      <c r="D137" s="80"/>
      <c r="E137" s="80"/>
      <c r="F137" s="26" t="s">
        <v>22</v>
      </c>
      <c r="G137" s="6"/>
      <c r="H137" s="80"/>
      <c r="I137" s="80"/>
      <c r="J137" s="7"/>
      <c r="K137" s="7"/>
    </row>
    <row r="138" spans="1:11" ht="15.75" thickBot="1" x14ac:dyDescent="0.3">
      <c r="A138" s="111"/>
      <c r="B138" s="84"/>
      <c r="C138" s="84"/>
      <c r="D138" s="81"/>
      <c r="E138" s="81"/>
      <c r="F138" s="26" t="s">
        <v>23</v>
      </c>
      <c r="G138" s="6"/>
      <c r="H138" s="81"/>
      <c r="I138" s="81"/>
      <c r="J138" s="7"/>
      <c r="K138" s="7"/>
    </row>
    <row r="139" spans="1:11" ht="15.75" thickBot="1" x14ac:dyDescent="0.3">
      <c r="A139" s="109" t="s">
        <v>133</v>
      </c>
      <c r="B139" s="82"/>
      <c r="C139" s="82" t="s">
        <v>157</v>
      </c>
      <c r="D139" s="79" t="s">
        <v>139</v>
      </c>
      <c r="E139" s="79" t="s">
        <v>140</v>
      </c>
      <c r="F139" s="26" t="s">
        <v>18</v>
      </c>
      <c r="G139" s="6">
        <v>84.7</v>
      </c>
      <c r="H139" s="79" t="s">
        <v>17</v>
      </c>
      <c r="I139" s="79" t="s">
        <v>17</v>
      </c>
      <c r="J139" s="7"/>
      <c r="K139" s="7"/>
    </row>
    <row r="140" spans="1:11" ht="15.75" thickBot="1" x14ac:dyDescent="0.3">
      <c r="A140" s="110"/>
      <c r="B140" s="83"/>
      <c r="C140" s="83"/>
      <c r="D140" s="80"/>
      <c r="E140" s="80"/>
      <c r="F140" s="26" t="s">
        <v>21</v>
      </c>
      <c r="G140" s="6">
        <v>84.7</v>
      </c>
      <c r="H140" s="80"/>
      <c r="I140" s="80"/>
      <c r="J140" s="7"/>
      <c r="K140" s="7"/>
    </row>
    <row r="141" spans="1:11" ht="15.75" thickBot="1" x14ac:dyDescent="0.3">
      <c r="A141" s="110"/>
      <c r="B141" s="83"/>
      <c r="C141" s="83"/>
      <c r="D141" s="80"/>
      <c r="E141" s="80"/>
      <c r="F141" s="26" t="s">
        <v>22</v>
      </c>
      <c r="G141" s="6"/>
      <c r="H141" s="80"/>
      <c r="I141" s="80"/>
      <c r="J141" s="7"/>
      <c r="K141" s="7"/>
    </row>
    <row r="142" spans="1:11" ht="15.75" thickBot="1" x14ac:dyDescent="0.3">
      <c r="A142" s="111"/>
      <c r="B142" s="84"/>
      <c r="C142" s="84"/>
      <c r="D142" s="81"/>
      <c r="E142" s="81"/>
      <c r="F142" s="26" t="s">
        <v>23</v>
      </c>
      <c r="G142" s="6"/>
      <c r="H142" s="81"/>
      <c r="I142" s="81"/>
      <c r="J142" s="7"/>
      <c r="K142" s="7"/>
    </row>
    <row r="143" spans="1:11" x14ac:dyDescent="0.25">
      <c r="J143" s="7"/>
      <c r="K143" s="7"/>
    </row>
    <row r="144" spans="1:11" x14ac:dyDescent="0.25">
      <c r="J144" s="7"/>
      <c r="K144" s="7"/>
    </row>
    <row r="145" spans="10:11" x14ac:dyDescent="0.25">
      <c r="J145" s="7"/>
      <c r="K145" s="7"/>
    </row>
    <row r="146" spans="10:11" x14ac:dyDescent="0.25">
      <c r="J146" s="7"/>
      <c r="K146" s="7"/>
    </row>
    <row r="147" spans="10:11" x14ac:dyDescent="0.25">
      <c r="J147" s="7"/>
      <c r="K147" s="7"/>
    </row>
    <row r="148" spans="10:11" x14ac:dyDescent="0.25">
      <c r="J148" s="7"/>
      <c r="K148" s="7"/>
    </row>
    <row r="149" spans="10:11" x14ac:dyDescent="0.25">
      <c r="J149" s="7"/>
      <c r="K149" s="7"/>
    </row>
    <row r="150" spans="10:11" x14ac:dyDescent="0.25">
      <c r="J150" s="7"/>
      <c r="K150" s="7"/>
    </row>
    <row r="151" spans="10:11" x14ac:dyDescent="0.25">
      <c r="J151" s="7"/>
      <c r="K151" s="7"/>
    </row>
    <row r="152" spans="10:11" x14ac:dyDescent="0.25">
      <c r="J152" s="7"/>
      <c r="K152" s="7"/>
    </row>
    <row r="153" spans="10:11" x14ac:dyDescent="0.25">
      <c r="J153" s="7"/>
      <c r="K153" s="7"/>
    </row>
    <row r="154" spans="10:11" x14ac:dyDescent="0.25">
      <c r="J154" s="7"/>
      <c r="K154" s="7"/>
    </row>
    <row r="155" spans="10:11" x14ac:dyDescent="0.25">
      <c r="J155" s="7"/>
      <c r="K155" s="7"/>
    </row>
  </sheetData>
  <mergeCells count="226">
    <mergeCell ref="E131:E134"/>
    <mergeCell ref="H131:H134"/>
    <mergeCell ref="I131:I134"/>
    <mergeCell ref="H127:H130"/>
    <mergeCell ref="I127:I130"/>
    <mergeCell ref="H139:H142"/>
    <mergeCell ref="I139:I142"/>
    <mergeCell ref="H115:H118"/>
    <mergeCell ref="I115:I118"/>
    <mergeCell ref="H123:H126"/>
    <mergeCell ref="I123:I126"/>
    <mergeCell ref="H135:H138"/>
    <mergeCell ref="I135:I138"/>
    <mergeCell ref="A127:A130"/>
    <mergeCell ref="B127:B130"/>
    <mergeCell ref="C127:C130"/>
    <mergeCell ref="D127:D130"/>
    <mergeCell ref="E127:E130"/>
    <mergeCell ref="A31:A34"/>
    <mergeCell ref="B31:B34"/>
    <mergeCell ref="C31:C34"/>
    <mergeCell ref="D31:D34"/>
    <mergeCell ref="E31:E34"/>
    <mergeCell ref="A71:A74"/>
    <mergeCell ref="A67:A70"/>
    <mergeCell ref="A63:A66"/>
    <mergeCell ref="A55:A58"/>
    <mergeCell ref="C123:C126"/>
    <mergeCell ref="A119:A122"/>
    <mergeCell ref="A83:A86"/>
    <mergeCell ref="B83:B86"/>
    <mergeCell ref="B79:B82"/>
    <mergeCell ref="A95:A98"/>
    <mergeCell ref="B95:B98"/>
    <mergeCell ref="C95:C98"/>
    <mergeCell ref="A91:A94"/>
    <mergeCell ref="B91:B94"/>
    <mergeCell ref="C91:C94"/>
    <mergeCell ref="A39:A42"/>
    <mergeCell ref="B39:B42"/>
    <mergeCell ref="C39:C42"/>
    <mergeCell ref="A111:A114"/>
    <mergeCell ref="B111:B114"/>
    <mergeCell ref="C111:C114"/>
    <mergeCell ref="A115:A118"/>
    <mergeCell ref="B115:B118"/>
    <mergeCell ref="A43:A46"/>
    <mergeCell ref="B43:B46"/>
    <mergeCell ref="B75:B78"/>
    <mergeCell ref="C55:C58"/>
    <mergeCell ref="A59:A62"/>
    <mergeCell ref="B59:B62"/>
    <mergeCell ref="B119:B122"/>
    <mergeCell ref="D119:D122"/>
    <mergeCell ref="E119:E122"/>
    <mergeCell ref="H119:H122"/>
    <mergeCell ref="I119:I122"/>
    <mergeCell ref="C119:C122"/>
    <mergeCell ref="A79:A82"/>
    <mergeCell ref="A75:A78"/>
    <mergeCell ref="D95:D98"/>
    <mergeCell ref="E95:E98"/>
    <mergeCell ref="H95:H98"/>
    <mergeCell ref="I95:I98"/>
    <mergeCell ref="D91:D94"/>
    <mergeCell ref="E91:E94"/>
    <mergeCell ref="H91:H94"/>
    <mergeCell ref="I91:I94"/>
    <mergeCell ref="D111:D114"/>
    <mergeCell ref="E111:E114"/>
    <mergeCell ref="H111:H114"/>
    <mergeCell ref="I111:I114"/>
    <mergeCell ref="C115:C118"/>
    <mergeCell ref="D115:D118"/>
    <mergeCell ref="E115:E118"/>
    <mergeCell ref="D87:D90"/>
    <mergeCell ref="E87:E90"/>
    <mergeCell ref="A139:A142"/>
    <mergeCell ref="B139:B142"/>
    <mergeCell ref="D139:D142"/>
    <mergeCell ref="E139:E142"/>
    <mergeCell ref="A123:A126"/>
    <mergeCell ref="B123:B126"/>
    <mergeCell ref="D123:D126"/>
    <mergeCell ref="E123:E126"/>
    <mergeCell ref="A135:A138"/>
    <mergeCell ref="B135:B138"/>
    <mergeCell ref="D135:D138"/>
    <mergeCell ref="E135:E138"/>
    <mergeCell ref="C135:C138"/>
    <mergeCell ref="C139:C142"/>
    <mergeCell ref="A131:A134"/>
    <mergeCell ref="B131:B134"/>
    <mergeCell ref="C131:C134"/>
    <mergeCell ref="D131:D134"/>
    <mergeCell ref="A99:A102"/>
    <mergeCell ref="B99:B102"/>
    <mergeCell ref="C99:C102"/>
    <mergeCell ref="D99:D102"/>
    <mergeCell ref="E99:E102"/>
    <mergeCell ref="D83:D86"/>
    <mergeCell ref="E83:E86"/>
    <mergeCell ref="H83:H86"/>
    <mergeCell ref="I83:I86"/>
    <mergeCell ref="A87:A90"/>
    <mergeCell ref="B87:B90"/>
    <mergeCell ref="A107:A110"/>
    <mergeCell ref="B107:B110"/>
    <mergeCell ref="D107:D110"/>
    <mergeCell ref="E107:E110"/>
    <mergeCell ref="H107:H110"/>
    <mergeCell ref="I107:I110"/>
    <mergeCell ref="C83:C86"/>
    <mergeCell ref="C87:C90"/>
    <mergeCell ref="C107:C110"/>
    <mergeCell ref="H87:H90"/>
    <mergeCell ref="I87:I90"/>
    <mergeCell ref="A103:A106"/>
    <mergeCell ref="B103:B106"/>
    <mergeCell ref="C103:C106"/>
    <mergeCell ref="D103:D106"/>
    <mergeCell ref="E103:E106"/>
    <mergeCell ref="H103:H106"/>
    <mergeCell ref="I103:I106"/>
    <mergeCell ref="D59:D62"/>
    <mergeCell ref="A27:A30"/>
    <mergeCell ref="B27:B30"/>
    <mergeCell ref="D27:D30"/>
    <mergeCell ref="E27:E30"/>
    <mergeCell ref="H29:H30"/>
    <mergeCell ref="C27:C30"/>
    <mergeCell ref="A51:A54"/>
    <mergeCell ref="B51:B54"/>
    <mergeCell ref="A47:A50"/>
    <mergeCell ref="B47:B50"/>
    <mergeCell ref="H31:H34"/>
    <mergeCell ref="A35:A38"/>
    <mergeCell ref="B35:B38"/>
    <mergeCell ref="C35:C38"/>
    <mergeCell ref="D35:D38"/>
    <mergeCell ref="E35:E38"/>
    <mergeCell ref="H35:H38"/>
    <mergeCell ref="B55:B58"/>
    <mergeCell ref="C47:C50"/>
    <mergeCell ref="D47:D50"/>
    <mergeCell ref="E47:E50"/>
    <mergeCell ref="H47:H50"/>
    <mergeCell ref="C11:C12"/>
    <mergeCell ref="I18:I21"/>
    <mergeCell ref="H22:H25"/>
    <mergeCell ref="A18:A21"/>
    <mergeCell ref="B18:B21"/>
    <mergeCell ref="D18:D21"/>
    <mergeCell ref="E18:E21"/>
    <mergeCell ref="H18:H21"/>
    <mergeCell ref="I22:I25"/>
    <mergeCell ref="C18:C21"/>
    <mergeCell ref="C22:C26"/>
    <mergeCell ref="B22:B26"/>
    <mergeCell ref="A22:A26"/>
    <mergeCell ref="I14:I17"/>
    <mergeCell ref="B11:B12"/>
    <mergeCell ref="D11:E11"/>
    <mergeCell ref="F11:G11"/>
    <mergeCell ref="H11:H12"/>
    <mergeCell ref="I47:I50"/>
    <mergeCell ref="A14:A17"/>
    <mergeCell ref="B14:B17"/>
    <mergeCell ref="D14:D17"/>
    <mergeCell ref="E14:E17"/>
    <mergeCell ref="H14:H17"/>
    <mergeCell ref="C14:C17"/>
    <mergeCell ref="D43:D46"/>
    <mergeCell ref="E43:E46"/>
    <mergeCell ref="H43:H46"/>
    <mergeCell ref="I43:I46"/>
    <mergeCell ref="I31:I34"/>
    <mergeCell ref="I35:I38"/>
    <mergeCell ref="E63:E66"/>
    <mergeCell ref="D63:D66"/>
    <mergeCell ref="B63:B66"/>
    <mergeCell ref="C59:C62"/>
    <mergeCell ref="C63:C66"/>
    <mergeCell ref="I11:I12"/>
    <mergeCell ref="E59:E62"/>
    <mergeCell ref="I29:I30"/>
    <mergeCell ref="C43:C46"/>
    <mergeCell ref="D22:D26"/>
    <mergeCell ref="E22:E26"/>
    <mergeCell ref="D39:D42"/>
    <mergeCell ref="E39:E42"/>
    <mergeCell ref="H39:H42"/>
    <mergeCell ref="I39:I42"/>
    <mergeCell ref="D55:D58"/>
    <mergeCell ref="E55:E58"/>
    <mergeCell ref="H55:H58"/>
    <mergeCell ref="I55:I58"/>
    <mergeCell ref="C51:C54"/>
    <mergeCell ref="D51:D54"/>
    <mergeCell ref="E51:E54"/>
    <mergeCell ref="H51:H54"/>
    <mergeCell ref="I51:I54"/>
    <mergeCell ref="H99:H102"/>
    <mergeCell ref="I99:I102"/>
    <mergeCell ref="D79:D82"/>
    <mergeCell ref="E79:E82"/>
    <mergeCell ref="H79:H82"/>
    <mergeCell ref="I79:I82"/>
    <mergeCell ref="C79:C82"/>
    <mergeCell ref="I67:I70"/>
    <mergeCell ref="B71:B74"/>
    <mergeCell ref="D71:D74"/>
    <mergeCell ref="E71:E74"/>
    <mergeCell ref="H71:H74"/>
    <mergeCell ref="I71:I74"/>
    <mergeCell ref="C67:C70"/>
    <mergeCell ref="C71:C74"/>
    <mergeCell ref="C75:C78"/>
    <mergeCell ref="D75:D78"/>
    <mergeCell ref="E75:E78"/>
    <mergeCell ref="H75:H78"/>
    <mergeCell ref="I75:I78"/>
    <mergeCell ref="B67:B70"/>
    <mergeCell ref="D67:D70"/>
    <mergeCell ref="E67:E70"/>
    <mergeCell ref="H67:H7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workbookViewId="0">
      <selection activeCell="F6" sqref="F6:F7"/>
    </sheetView>
  </sheetViews>
  <sheetFormatPr defaultColWidth="8.85546875" defaultRowHeight="15" x14ac:dyDescent="0.25"/>
  <cols>
    <col min="1" max="1" width="4.7109375" style="65" customWidth="1"/>
    <col min="2" max="2" width="56" style="65" customWidth="1"/>
    <col min="3" max="6" width="8.85546875" style="65"/>
    <col min="7" max="7" width="15.85546875" style="65" customWidth="1"/>
    <col min="8" max="16384" width="8.85546875" style="65"/>
  </cols>
  <sheetData>
    <row r="1" spans="1:7" ht="15.75" x14ac:dyDescent="0.25">
      <c r="G1" s="9" t="s">
        <v>35</v>
      </c>
    </row>
    <row r="2" spans="1:7" ht="15.75" x14ac:dyDescent="0.25">
      <c r="G2" s="9" t="s">
        <v>1</v>
      </c>
    </row>
    <row r="3" spans="1:7" ht="15.75" x14ac:dyDescent="0.25">
      <c r="G3" s="9" t="s">
        <v>36</v>
      </c>
    </row>
    <row r="4" spans="1:7" ht="15.75" x14ac:dyDescent="0.25">
      <c r="G4" s="9" t="s">
        <v>37</v>
      </c>
    </row>
    <row r="5" spans="1:7" ht="15.75" x14ac:dyDescent="0.25">
      <c r="G5" s="9" t="s">
        <v>38</v>
      </c>
    </row>
    <row r="6" spans="1:7" ht="15.75" x14ac:dyDescent="0.25">
      <c r="G6" s="9" t="s">
        <v>39</v>
      </c>
    </row>
    <row r="7" spans="1:7" ht="16.5" thickBot="1" x14ac:dyDescent="0.3">
      <c r="A7" s="3"/>
    </row>
    <row r="8" spans="1:7" ht="16.5" thickBot="1" x14ac:dyDescent="0.3">
      <c r="A8" s="130" t="s">
        <v>40</v>
      </c>
      <c r="B8" s="130" t="s">
        <v>41</v>
      </c>
      <c r="C8" s="59" t="s">
        <v>42</v>
      </c>
      <c r="D8" s="130" t="s">
        <v>43</v>
      </c>
      <c r="E8" s="124" t="s">
        <v>44</v>
      </c>
      <c r="F8" s="126"/>
      <c r="G8" s="130" t="s">
        <v>45</v>
      </c>
    </row>
    <row r="9" spans="1:7" ht="16.5" thickBot="1" x14ac:dyDescent="0.3">
      <c r="A9" s="131"/>
      <c r="B9" s="131"/>
      <c r="C9" s="60"/>
      <c r="D9" s="131"/>
      <c r="E9" s="11" t="s">
        <v>46</v>
      </c>
      <c r="F9" s="11" t="s">
        <v>47</v>
      </c>
      <c r="G9" s="131"/>
    </row>
    <row r="10" spans="1:7" ht="16.5" thickBot="1" x14ac:dyDescent="0.3">
      <c r="A10" s="60">
        <v>1</v>
      </c>
      <c r="B10" s="11">
        <v>2</v>
      </c>
      <c r="C10" s="11"/>
      <c r="D10" s="11">
        <v>6</v>
      </c>
      <c r="E10" s="11">
        <v>7</v>
      </c>
      <c r="F10" s="11">
        <v>8</v>
      </c>
      <c r="G10" s="11">
        <v>9</v>
      </c>
    </row>
    <row r="11" spans="1:7" ht="16.5" thickBot="1" x14ac:dyDescent="0.3">
      <c r="A11" s="124" t="s">
        <v>177</v>
      </c>
      <c r="B11" s="125"/>
      <c r="C11" s="125"/>
      <c r="D11" s="125"/>
      <c r="E11" s="125"/>
      <c r="F11" s="125"/>
      <c r="G11" s="126"/>
    </row>
    <row r="12" spans="1:7" ht="36.75" customHeight="1" thickBot="1" x14ac:dyDescent="0.3">
      <c r="A12" s="124" t="s">
        <v>178</v>
      </c>
      <c r="B12" s="125"/>
      <c r="C12" s="125"/>
      <c r="D12" s="125"/>
      <c r="E12" s="125"/>
      <c r="F12" s="125"/>
      <c r="G12" s="126"/>
    </row>
    <row r="13" spans="1:7" ht="32.25" customHeight="1" thickBot="1" x14ac:dyDescent="0.3">
      <c r="A13" s="60">
        <v>1</v>
      </c>
      <c r="B13" s="12" t="s">
        <v>179</v>
      </c>
      <c r="C13" s="66" t="s">
        <v>47</v>
      </c>
      <c r="D13" s="66">
        <v>99.2</v>
      </c>
      <c r="E13" s="66">
        <v>0.8</v>
      </c>
      <c r="F13" s="66">
        <v>99.2</v>
      </c>
      <c r="G13" s="66"/>
    </row>
    <row r="14" spans="1:7" ht="33.75" customHeight="1" thickBot="1" x14ac:dyDescent="0.3">
      <c r="A14" s="14">
        <v>2</v>
      </c>
      <c r="B14" s="15" t="s">
        <v>180</v>
      </c>
      <c r="C14" s="67" t="s">
        <v>47</v>
      </c>
      <c r="D14" s="67">
        <v>60</v>
      </c>
      <c r="E14" s="68">
        <v>0</v>
      </c>
      <c r="F14" s="67">
        <v>100</v>
      </c>
      <c r="G14" s="66"/>
    </row>
    <row r="15" spans="1:7" ht="62.25" customHeight="1" thickBot="1" x14ac:dyDescent="0.3">
      <c r="A15" s="60">
        <v>3</v>
      </c>
      <c r="B15" s="63" t="s">
        <v>181</v>
      </c>
      <c r="C15" s="66" t="s">
        <v>47</v>
      </c>
      <c r="D15" s="66">
        <v>100</v>
      </c>
      <c r="E15" s="66">
        <v>0</v>
      </c>
      <c r="F15" s="66">
        <v>100</v>
      </c>
      <c r="G15" s="66"/>
    </row>
    <row r="16" spans="1:7" ht="46.5" customHeight="1" thickBot="1" x14ac:dyDescent="0.3">
      <c r="A16" s="69">
        <v>4</v>
      </c>
      <c r="B16" s="70" t="s">
        <v>182</v>
      </c>
      <c r="C16" s="66" t="s">
        <v>47</v>
      </c>
      <c r="D16" s="71">
        <v>100</v>
      </c>
      <c r="E16" s="66">
        <v>0</v>
      </c>
      <c r="F16" s="66">
        <v>100</v>
      </c>
      <c r="G16" s="66"/>
    </row>
    <row r="17" spans="1:7" ht="33" customHeight="1" thickBot="1" x14ac:dyDescent="0.3">
      <c r="A17" s="127" t="s">
        <v>183</v>
      </c>
      <c r="B17" s="128"/>
      <c r="C17" s="128"/>
      <c r="D17" s="128"/>
      <c r="E17" s="128"/>
      <c r="F17" s="128"/>
      <c r="G17" s="129"/>
    </row>
    <row r="18" spans="1:7" ht="32.25" thickBot="1" x14ac:dyDescent="0.3">
      <c r="A18" s="62">
        <v>1</v>
      </c>
      <c r="B18" s="20" t="s">
        <v>184</v>
      </c>
      <c r="C18" s="67" t="s">
        <v>47</v>
      </c>
      <c r="D18" s="71">
        <v>97.5</v>
      </c>
      <c r="E18" s="66">
        <v>2.5</v>
      </c>
      <c r="F18" s="21">
        <v>97.5</v>
      </c>
      <c r="G18" s="21"/>
    </row>
    <row r="19" spans="1:7" ht="39.75" thickBot="1" x14ac:dyDescent="0.3">
      <c r="A19" s="62">
        <v>2</v>
      </c>
      <c r="B19" s="20" t="s">
        <v>185</v>
      </c>
      <c r="C19" s="67" t="s">
        <v>47</v>
      </c>
      <c r="D19" s="67">
        <v>94</v>
      </c>
      <c r="E19" s="67">
        <v>-1</v>
      </c>
      <c r="F19" s="21">
        <v>98.9</v>
      </c>
      <c r="G19" s="61" t="s">
        <v>174</v>
      </c>
    </row>
    <row r="20" spans="1:7" ht="34.9" customHeight="1" thickBot="1" x14ac:dyDescent="0.3">
      <c r="A20" s="62">
        <v>3</v>
      </c>
      <c r="B20" s="20" t="s">
        <v>186</v>
      </c>
      <c r="C20" s="67" t="s">
        <v>47</v>
      </c>
      <c r="D20" s="72">
        <v>98.6</v>
      </c>
      <c r="E20" s="67">
        <v>0.1</v>
      </c>
      <c r="F20" s="21">
        <v>100.1</v>
      </c>
      <c r="G20" s="21"/>
    </row>
    <row r="21" spans="1:7" ht="30.6" customHeight="1" thickBot="1" x14ac:dyDescent="0.3">
      <c r="A21" s="62">
        <v>4</v>
      </c>
      <c r="B21" s="20" t="s">
        <v>187</v>
      </c>
      <c r="C21" s="67" t="s">
        <v>47</v>
      </c>
      <c r="D21" s="67">
        <v>81</v>
      </c>
      <c r="E21" s="21">
        <v>1</v>
      </c>
      <c r="F21" s="21">
        <v>101.2</v>
      </c>
      <c r="G21" s="21"/>
    </row>
    <row r="22" spans="1:7" ht="16.5" thickBot="1" x14ac:dyDescent="0.3">
      <c r="A22" s="62"/>
      <c r="B22" s="20"/>
      <c r="C22" s="67"/>
      <c r="D22" s="67"/>
      <c r="E22" s="21"/>
      <c r="F22" s="21"/>
      <c r="G22" s="21"/>
    </row>
    <row r="23" spans="1:7" ht="33" customHeight="1" thickBot="1" x14ac:dyDescent="0.3">
      <c r="A23" s="127" t="s">
        <v>188</v>
      </c>
      <c r="B23" s="128"/>
      <c r="C23" s="128"/>
      <c r="D23" s="128"/>
      <c r="E23" s="128"/>
      <c r="F23" s="128"/>
      <c r="G23" s="129"/>
    </row>
    <row r="24" spans="1:7" ht="48" thickBot="1" x14ac:dyDescent="0.3">
      <c r="A24" s="62">
        <v>1</v>
      </c>
      <c r="B24" s="63" t="s">
        <v>189</v>
      </c>
      <c r="C24" s="73" t="s">
        <v>47</v>
      </c>
      <c r="D24" s="74">
        <v>100</v>
      </c>
      <c r="E24" s="64">
        <v>0</v>
      </c>
      <c r="F24" s="64">
        <v>100</v>
      </c>
      <c r="G24" s="64"/>
    </row>
    <row r="25" spans="1:7" ht="48" thickBot="1" x14ac:dyDescent="0.3">
      <c r="A25" s="19">
        <v>2</v>
      </c>
      <c r="B25" s="20" t="s">
        <v>190</v>
      </c>
      <c r="C25" s="75" t="s">
        <v>47</v>
      </c>
      <c r="D25" s="76">
        <v>100</v>
      </c>
      <c r="E25" s="21">
        <v>0</v>
      </c>
      <c r="F25" s="21">
        <v>100</v>
      </c>
      <c r="G25" s="64"/>
    </row>
    <row r="26" spans="1:7" ht="15.75" thickBot="1" x14ac:dyDescent="0.3">
      <c r="A26" s="127" t="s">
        <v>191</v>
      </c>
      <c r="B26" s="128"/>
      <c r="C26" s="128"/>
      <c r="D26" s="128"/>
      <c r="E26" s="128"/>
      <c r="F26" s="128"/>
      <c r="G26" s="129"/>
    </row>
    <row r="27" spans="1:7" ht="67.5" customHeight="1" thickBot="1" x14ac:dyDescent="0.3">
      <c r="A27" s="77"/>
      <c r="B27" s="20" t="s">
        <v>192</v>
      </c>
      <c r="C27" s="77" t="s">
        <v>47</v>
      </c>
      <c r="D27" s="77">
        <v>70</v>
      </c>
      <c r="E27" s="77">
        <v>-10</v>
      </c>
      <c r="F27" s="77">
        <v>87.5</v>
      </c>
      <c r="G27" s="78" t="s">
        <v>168</v>
      </c>
    </row>
    <row r="28" spans="1:7" ht="45.75" thickBot="1" x14ac:dyDescent="0.3">
      <c r="A28" s="77"/>
      <c r="B28" s="78" t="s">
        <v>193</v>
      </c>
      <c r="C28" s="77" t="s">
        <v>47</v>
      </c>
      <c r="D28" s="77">
        <v>100</v>
      </c>
      <c r="E28" s="77">
        <v>0</v>
      </c>
      <c r="F28" s="77">
        <v>100</v>
      </c>
      <c r="G28" s="77"/>
    </row>
    <row r="29" spans="1:7" ht="30.75" thickBot="1" x14ac:dyDescent="0.3">
      <c r="A29" s="77"/>
      <c r="B29" s="78" t="s">
        <v>194</v>
      </c>
      <c r="C29" s="77" t="s">
        <v>47</v>
      </c>
      <c r="D29" s="77">
        <v>62</v>
      </c>
      <c r="E29" s="77">
        <v>2</v>
      </c>
      <c r="F29" s="77">
        <v>103.3</v>
      </c>
      <c r="G29" s="77"/>
    </row>
  </sheetData>
  <mergeCells count="10">
    <mergeCell ref="A12:G12"/>
    <mergeCell ref="A17:G17"/>
    <mergeCell ref="A23:G23"/>
    <mergeCell ref="A26:G26"/>
    <mergeCell ref="A8:A9"/>
    <mergeCell ref="B8:B9"/>
    <mergeCell ref="D8:D9"/>
    <mergeCell ref="E8:F8"/>
    <mergeCell ref="G8:G9"/>
    <mergeCell ref="A11:G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workbookViewId="0">
      <selection activeCell="J9" sqref="J9:J11"/>
    </sheetView>
  </sheetViews>
  <sheetFormatPr defaultRowHeight="15" x14ac:dyDescent="0.25"/>
  <cols>
    <col min="2" max="2" width="27" customWidth="1"/>
    <col min="7" max="7" width="22" customWidth="1"/>
    <col min="10" max="10" width="18.5703125" customWidth="1"/>
  </cols>
  <sheetData>
    <row r="1" spans="1:13" ht="15.75" x14ac:dyDescent="0.25">
      <c r="M1" s="9" t="s">
        <v>48</v>
      </c>
    </row>
    <row r="2" spans="1:13" ht="15.75" x14ac:dyDescent="0.25">
      <c r="A2" s="10"/>
    </row>
    <row r="3" spans="1:13" ht="15.75" x14ac:dyDescent="0.25">
      <c r="C3" s="10" t="s">
        <v>49</v>
      </c>
    </row>
    <row r="4" spans="1:13" ht="15.75" x14ac:dyDescent="0.25">
      <c r="C4" s="10" t="s">
        <v>50</v>
      </c>
    </row>
    <row r="5" spans="1:13" ht="15.75" x14ac:dyDescent="0.25">
      <c r="C5" s="10" t="s">
        <v>195</v>
      </c>
    </row>
    <row r="6" spans="1:13" ht="15.75" x14ac:dyDescent="0.25">
      <c r="C6" s="10" t="s">
        <v>196</v>
      </c>
    </row>
    <row r="7" spans="1:13" ht="15.75" x14ac:dyDescent="0.25">
      <c r="C7" s="10"/>
    </row>
    <row r="8" spans="1:13" ht="15.75" x14ac:dyDescent="0.25">
      <c r="A8" s="10"/>
    </row>
    <row r="9" spans="1:13" x14ac:dyDescent="0.25">
      <c r="A9" s="35" t="s">
        <v>7</v>
      </c>
      <c r="B9" s="136" t="s">
        <v>51</v>
      </c>
      <c r="C9" s="136" t="s">
        <v>52</v>
      </c>
      <c r="D9" s="136" t="s">
        <v>165</v>
      </c>
      <c r="E9" s="136" t="s">
        <v>53</v>
      </c>
      <c r="F9" s="136" t="s">
        <v>54</v>
      </c>
      <c r="G9" s="136" t="s">
        <v>55</v>
      </c>
      <c r="H9" s="136" t="s">
        <v>56</v>
      </c>
      <c r="I9" s="136" t="s">
        <v>57</v>
      </c>
      <c r="J9" s="136" t="s">
        <v>58</v>
      </c>
      <c r="K9" s="136" t="s">
        <v>59</v>
      </c>
      <c r="L9" s="136"/>
      <c r="M9" s="136"/>
    </row>
    <row r="10" spans="1:13" x14ac:dyDescent="0.25">
      <c r="A10" s="35" t="s">
        <v>12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 t="s">
        <v>60</v>
      </c>
      <c r="L10" s="136" t="s">
        <v>61</v>
      </c>
      <c r="M10" s="136" t="s">
        <v>62</v>
      </c>
    </row>
    <row r="11" spans="1:13" ht="105" customHeight="1" x14ac:dyDescent="0.25">
      <c r="A11" s="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3" x14ac:dyDescent="0.25">
      <c r="A12" s="37">
        <v>1</v>
      </c>
      <c r="B12" s="37">
        <v>2</v>
      </c>
      <c r="C12" s="37">
        <v>6</v>
      </c>
      <c r="D12" s="37">
        <v>7</v>
      </c>
      <c r="E12" s="37">
        <v>8</v>
      </c>
      <c r="F12" s="37">
        <v>9</v>
      </c>
      <c r="G12" s="37">
        <v>10</v>
      </c>
      <c r="H12" s="37">
        <v>11</v>
      </c>
      <c r="I12" s="37">
        <v>12</v>
      </c>
      <c r="J12" s="37">
        <v>13</v>
      </c>
      <c r="K12" s="37">
        <v>14</v>
      </c>
      <c r="L12" s="37">
        <v>15</v>
      </c>
      <c r="M12" s="37">
        <v>16</v>
      </c>
    </row>
    <row r="13" spans="1:13" ht="15.75" customHeight="1" x14ac:dyDescent="0.25">
      <c r="A13" s="133" t="s">
        <v>125</v>
      </c>
      <c r="B13" s="133"/>
      <c r="C13" s="37" t="s">
        <v>18</v>
      </c>
      <c r="D13" s="38">
        <f>D17+D54+D106+D122</f>
        <v>311988.89999999997</v>
      </c>
      <c r="E13" s="38">
        <f>E17+E54+E106+E122</f>
        <v>304786.89999999991</v>
      </c>
      <c r="F13" s="39">
        <f>E13/D13*100</f>
        <v>97.691584540347407</v>
      </c>
      <c r="G13" s="137" t="s">
        <v>17</v>
      </c>
      <c r="H13" s="137"/>
      <c r="I13" s="137"/>
      <c r="J13" s="137"/>
      <c r="K13" s="137"/>
      <c r="L13" s="137"/>
      <c r="M13" s="137"/>
    </row>
    <row r="14" spans="1:13" ht="51" x14ac:dyDescent="0.25">
      <c r="A14" s="133"/>
      <c r="B14" s="133"/>
      <c r="C14" s="35" t="s">
        <v>19</v>
      </c>
      <c r="D14" s="38">
        <f t="shared" ref="D14:E16" si="0">D18+D55+D107+D123</f>
        <v>83583.399999999994</v>
      </c>
      <c r="E14" s="38">
        <f t="shared" si="0"/>
        <v>76475.799999999988</v>
      </c>
      <c r="F14" s="39">
        <f t="shared" ref="F14:F19" si="1">E14/D14*100</f>
        <v>91.496397610051744</v>
      </c>
      <c r="G14" s="137"/>
      <c r="H14" s="137"/>
      <c r="I14" s="137"/>
      <c r="J14" s="137"/>
      <c r="K14" s="137"/>
      <c r="L14" s="137"/>
      <c r="M14" s="137"/>
    </row>
    <row r="15" spans="1:13" ht="140.25" x14ac:dyDescent="0.25">
      <c r="A15" s="133"/>
      <c r="B15" s="133"/>
      <c r="C15" s="35" t="s">
        <v>20</v>
      </c>
      <c r="D15" s="38">
        <f t="shared" si="0"/>
        <v>228405.5</v>
      </c>
      <c r="E15" s="38">
        <f t="shared" si="0"/>
        <v>228311.1</v>
      </c>
      <c r="F15" s="39">
        <f t="shared" si="1"/>
        <v>99.958669997000953</v>
      </c>
      <c r="G15" s="137"/>
      <c r="H15" s="137"/>
      <c r="I15" s="137"/>
      <c r="J15" s="137"/>
      <c r="K15" s="137"/>
      <c r="L15" s="137"/>
      <c r="M15" s="137"/>
    </row>
    <row r="16" spans="1:13" ht="51" x14ac:dyDescent="0.25">
      <c r="A16" s="133"/>
      <c r="B16" s="133"/>
      <c r="C16" s="35" t="s">
        <v>141</v>
      </c>
      <c r="D16" s="38">
        <f t="shared" si="0"/>
        <v>0</v>
      </c>
      <c r="E16" s="38">
        <f t="shared" si="0"/>
        <v>0</v>
      </c>
      <c r="F16" s="39">
        <v>0</v>
      </c>
      <c r="G16" s="137"/>
      <c r="H16" s="137"/>
      <c r="I16" s="137"/>
      <c r="J16" s="137"/>
      <c r="K16" s="137"/>
      <c r="L16" s="137"/>
      <c r="M16" s="137"/>
    </row>
    <row r="17" spans="1:13" ht="15.75" customHeight="1" x14ac:dyDescent="0.25">
      <c r="A17" s="132" t="s">
        <v>31</v>
      </c>
      <c r="B17" s="134" t="s">
        <v>126</v>
      </c>
      <c r="C17" s="40" t="s">
        <v>18</v>
      </c>
      <c r="D17" s="41">
        <f>+D21+D26+D30+D34+D38+D42+D46+D50</f>
        <v>59749.2</v>
      </c>
      <c r="E17" s="41">
        <f t="shared" ref="E17" si="2">+E21+E26+E30+E34+E38+E42+E46+E50</f>
        <v>59316.6</v>
      </c>
      <c r="F17" s="39">
        <f>E17/D17*100</f>
        <v>99.275973569520602</v>
      </c>
      <c r="G17" s="137" t="s">
        <v>176</v>
      </c>
      <c r="H17" s="138">
        <v>0.6</v>
      </c>
      <c r="I17" s="138">
        <v>0.6</v>
      </c>
      <c r="J17" s="137"/>
      <c r="K17" s="137"/>
      <c r="L17" s="137"/>
      <c r="M17" s="137"/>
    </row>
    <row r="18" spans="1:13" x14ac:dyDescent="0.25">
      <c r="A18" s="132"/>
      <c r="B18" s="134"/>
      <c r="C18" s="40" t="s">
        <v>21</v>
      </c>
      <c r="D18" s="41">
        <f t="shared" ref="D18:F20" si="3">+D22+D27+D31+D35+D39+D43+D47+D51</f>
        <v>12004.7</v>
      </c>
      <c r="E18" s="41">
        <f t="shared" si="3"/>
        <v>11572.1</v>
      </c>
      <c r="F18" s="39">
        <f t="shared" si="1"/>
        <v>96.396411405532831</v>
      </c>
      <c r="G18" s="137"/>
      <c r="H18" s="137"/>
      <c r="I18" s="137"/>
      <c r="J18" s="137"/>
      <c r="K18" s="137"/>
      <c r="L18" s="137"/>
      <c r="M18" s="137"/>
    </row>
    <row r="19" spans="1:13" x14ac:dyDescent="0.25">
      <c r="A19" s="132"/>
      <c r="B19" s="134"/>
      <c r="C19" s="40" t="s">
        <v>22</v>
      </c>
      <c r="D19" s="41">
        <f t="shared" si="3"/>
        <v>47744.5</v>
      </c>
      <c r="E19" s="41">
        <f t="shared" si="3"/>
        <v>47744.5</v>
      </c>
      <c r="F19" s="39">
        <f t="shared" si="1"/>
        <v>100</v>
      </c>
      <c r="G19" s="137"/>
      <c r="H19" s="137"/>
      <c r="I19" s="137"/>
      <c r="J19" s="137"/>
      <c r="K19" s="137"/>
      <c r="L19" s="137"/>
      <c r="M19" s="137"/>
    </row>
    <row r="20" spans="1:13" x14ac:dyDescent="0.25">
      <c r="A20" s="132"/>
      <c r="B20" s="134"/>
      <c r="C20" s="40" t="s">
        <v>23</v>
      </c>
      <c r="D20" s="41">
        <f t="shared" si="3"/>
        <v>0</v>
      </c>
      <c r="E20" s="41">
        <f t="shared" si="3"/>
        <v>0</v>
      </c>
      <c r="F20" s="41" t="e">
        <f t="shared" si="3"/>
        <v>#DIV/0!</v>
      </c>
      <c r="G20" s="137"/>
      <c r="H20" s="137"/>
      <c r="I20" s="137"/>
      <c r="J20" s="137"/>
      <c r="K20" s="137"/>
      <c r="L20" s="137"/>
      <c r="M20" s="137"/>
    </row>
    <row r="21" spans="1:13" ht="15.75" customHeight="1" x14ac:dyDescent="0.25">
      <c r="A21" s="133" t="s">
        <v>63</v>
      </c>
      <c r="B21" s="133" t="s">
        <v>127</v>
      </c>
      <c r="C21" s="37" t="s">
        <v>18</v>
      </c>
      <c r="D21" s="38">
        <v>6122.1</v>
      </c>
      <c r="E21" s="38">
        <f>E22+E23+E24</f>
        <v>5902.5</v>
      </c>
      <c r="F21" s="39">
        <f>E21/D21*100</f>
        <v>96.412995540745811</v>
      </c>
      <c r="G21" s="137"/>
      <c r="H21" s="137"/>
      <c r="I21" s="137"/>
      <c r="J21" s="133"/>
      <c r="K21" s="137"/>
      <c r="L21" s="137"/>
      <c r="M21" s="137"/>
    </row>
    <row r="22" spans="1:13" x14ac:dyDescent="0.25">
      <c r="A22" s="133"/>
      <c r="B22" s="133"/>
      <c r="C22" s="37" t="s">
        <v>21</v>
      </c>
      <c r="D22" s="38">
        <v>6122.1</v>
      </c>
      <c r="E22" s="38">
        <v>5902.5</v>
      </c>
      <c r="F22" s="39">
        <f t="shared" ref="F22:F23" si="4">E22/D22*100</f>
        <v>96.412995540745811</v>
      </c>
      <c r="G22" s="137"/>
      <c r="H22" s="137"/>
      <c r="I22" s="137"/>
      <c r="J22" s="133"/>
      <c r="K22" s="137"/>
      <c r="L22" s="137"/>
      <c r="M22" s="137"/>
    </row>
    <row r="23" spans="1:13" x14ac:dyDescent="0.25">
      <c r="A23" s="133"/>
      <c r="B23" s="133"/>
      <c r="C23" s="37" t="s">
        <v>22</v>
      </c>
      <c r="D23" s="38"/>
      <c r="E23" s="38"/>
      <c r="F23" s="39" t="e">
        <f t="shared" si="4"/>
        <v>#DIV/0!</v>
      </c>
      <c r="G23" s="137"/>
      <c r="H23" s="137"/>
      <c r="I23" s="137"/>
      <c r="J23" s="133"/>
      <c r="K23" s="137"/>
      <c r="L23" s="137"/>
      <c r="M23" s="137"/>
    </row>
    <row r="24" spans="1:13" x14ac:dyDescent="0.25">
      <c r="A24" s="133"/>
      <c r="B24" s="133"/>
      <c r="C24" s="37" t="s">
        <v>23</v>
      </c>
      <c r="D24" s="38"/>
      <c r="E24" s="38">
        <v>0</v>
      </c>
      <c r="F24" s="38"/>
      <c r="G24" s="137"/>
      <c r="H24" s="137"/>
      <c r="I24" s="137"/>
      <c r="J24" s="133"/>
      <c r="K24" s="137"/>
      <c r="L24" s="137"/>
      <c r="M24" s="137"/>
    </row>
    <row r="25" spans="1:13" x14ac:dyDescent="0.25">
      <c r="A25" s="133"/>
      <c r="B25" s="133"/>
      <c r="C25" s="37" t="s">
        <v>137</v>
      </c>
      <c r="D25" s="38"/>
      <c r="E25" s="42"/>
      <c r="F25" s="42"/>
      <c r="G25" s="37"/>
      <c r="H25" s="37"/>
      <c r="I25" s="37"/>
      <c r="J25" s="37"/>
      <c r="K25" s="37"/>
      <c r="L25" s="37"/>
      <c r="M25" s="37"/>
    </row>
    <row r="26" spans="1:13" x14ac:dyDescent="0.25">
      <c r="A26" s="133" t="s">
        <v>128</v>
      </c>
      <c r="B26" s="135" t="s">
        <v>149</v>
      </c>
      <c r="C26" s="37" t="s">
        <v>18</v>
      </c>
      <c r="D26" s="38">
        <v>333.7</v>
      </c>
      <c r="E26" s="38">
        <f>E27+E28+E29</f>
        <v>187.7</v>
      </c>
      <c r="F26" s="39">
        <f>E26/D26*100</f>
        <v>56.248127060233742</v>
      </c>
      <c r="G26" s="37"/>
      <c r="H26" s="38"/>
      <c r="I26" s="38"/>
      <c r="J26" s="38"/>
      <c r="K26" s="139"/>
      <c r="L26" s="139"/>
      <c r="M26" s="139"/>
    </row>
    <row r="27" spans="1:13" x14ac:dyDescent="0.25">
      <c r="A27" s="133"/>
      <c r="B27" s="135"/>
      <c r="C27" s="37" t="s">
        <v>21</v>
      </c>
      <c r="D27" s="38">
        <v>333.7</v>
      </c>
      <c r="E27" s="38">
        <v>187.7</v>
      </c>
      <c r="F27" s="39">
        <f t="shared" ref="F27:F28" si="5">E27/D27*100</f>
        <v>56.248127060233742</v>
      </c>
      <c r="G27" s="37"/>
      <c r="H27" s="38"/>
      <c r="I27" s="38"/>
      <c r="J27" s="38"/>
      <c r="K27" s="139"/>
      <c r="L27" s="139"/>
      <c r="M27" s="139"/>
    </row>
    <row r="28" spans="1:13" x14ac:dyDescent="0.25">
      <c r="A28" s="133"/>
      <c r="B28" s="135"/>
      <c r="C28" s="37" t="s">
        <v>22</v>
      </c>
      <c r="D28" s="38"/>
      <c r="E28" s="38"/>
      <c r="F28" s="39" t="e">
        <f t="shared" si="5"/>
        <v>#DIV/0!</v>
      </c>
      <c r="G28" s="137"/>
      <c r="H28" s="139"/>
      <c r="I28" s="139"/>
      <c r="J28" s="139"/>
      <c r="K28" s="139"/>
      <c r="L28" s="139"/>
      <c r="M28" s="139"/>
    </row>
    <row r="29" spans="1:13" x14ac:dyDescent="0.25">
      <c r="A29" s="133"/>
      <c r="B29" s="135"/>
      <c r="C29" s="37" t="s">
        <v>23</v>
      </c>
      <c r="D29" s="38"/>
      <c r="E29" s="38"/>
      <c r="F29" s="39"/>
      <c r="G29" s="137"/>
      <c r="H29" s="139"/>
      <c r="I29" s="139"/>
      <c r="J29" s="139"/>
      <c r="K29" s="139"/>
      <c r="L29" s="139"/>
      <c r="M29" s="139"/>
    </row>
    <row r="30" spans="1:13" ht="15.75" customHeight="1" x14ac:dyDescent="0.25">
      <c r="A30" s="133" t="s">
        <v>132</v>
      </c>
      <c r="B30" s="133" t="s">
        <v>146</v>
      </c>
      <c r="C30" s="37" t="s">
        <v>18</v>
      </c>
      <c r="D30" s="38">
        <v>552.6</v>
      </c>
      <c r="E30" s="38">
        <v>552.6</v>
      </c>
      <c r="F30" s="39">
        <f>E30/D30*100</f>
        <v>100</v>
      </c>
      <c r="G30" s="137"/>
      <c r="H30" s="139"/>
      <c r="I30" s="139"/>
      <c r="J30" s="139"/>
      <c r="K30" s="139"/>
      <c r="L30" s="139"/>
      <c r="M30" s="139"/>
    </row>
    <row r="31" spans="1:13" x14ac:dyDescent="0.25">
      <c r="A31" s="133"/>
      <c r="B31" s="133"/>
      <c r="C31" s="37" t="s">
        <v>21</v>
      </c>
      <c r="D31" s="38">
        <v>552.6</v>
      </c>
      <c r="E31" s="38">
        <v>552.6</v>
      </c>
      <c r="F31" s="39">
        <f t="shared" ref="F31:F32" si="6">E31/D31*100</f>
        <v>100</v>
      </c>
      <c r="G31" s="140"/>
      <c r="H31" s="141"/>
      <c r="I31" s="141"/>
      <c r="J31" s="141"/>
      <c r="K31" s="139"/>
      <c r="L31" s="139"/>
      <c r="M31" s="139"/>
    </row>
    <row r="32" spans="1:13" x14ac:dyDescent="0.25">
      <c r="A32" s="133"/>
      <c r="B32" s="133"/>
      <c r="C32" s="37" t="s">
        <v>22</v>
      </c>
      <c r="D32" s="38"/>
      <c r="E32" s="38"/>
      <c r="F32" s="39" t="e">
        <f t="shared" si="6"/>
        <v>#DIV/0!</v>
      </c>
      <c r="G32" s="137"/>
      <c r="H32" s="139"/>
      <c r="I32" s="139"/>
      <c r="J32" s="139"/>
      <c r="K32" s="139"/>
      <c r="L32" s="139"/>
      <c r="M32" s="139"/>
    </row>
    <row r="33" spans="1:13" x14ac:dyDescent="0.25">
      <c r="A33" s="133"/>
      <c r="B33" s="133"/>
      <c r="C33" s="37" t="s">
        <v>23</v>
      </c>
      <c r="D33" s="38"/>
      <c r="E33" s="38"/>
      <c r="F33" s="38"/>
      <c r="G33" s="140"/>
      <c r="H33" s="139"/>
      <c r="I33" s="139"/>
      <c r="J33" s="139"/>
      <c r="K33" s="139"/>
      <c r="L33" s="139"/>
      <c r="M33" s="139"/>
    </row>
    <row r="34" spans="1:13" ht="15.75" customHeight="1" x14ac:dyDescent="0.25">
      <c r="A34" s="133" t="s">
        <v>131</v>
      </c>
      <c r="B34" s="133" t="s">
        <v>147</v>
      </c>
      <c r="C34" s="37" t="s">
        <v>18</v>
      </c>
      <c r="D34" s="38">
        <v>319.89999999999998</v>
      </c>
      <c r="E34" s="38">
        <v>252.9</v>
      </c>
      <c r="F34" s="39">
        <f t="shared" ref="F34:F97" si="7">E34/D34*100</f>
        <v>79.055954985933113</v>
      </c>
      <c r="G34" s="133"/>
      <c r="H34" s="142"/>
      <c r="I34" s="142"/>
      <c r="J34" s="142"/>
      <c r="K34" s="142"/>
      <c r="L34" s="142"/>
      <c r="M34" s="142"/>
    </row>
    <row r="35" spans="1:13" x14ac:dyDescent="0.25">
      <c r="A35" s="133"/>
      <c r="B35" s="133"/>
      <c r="C35" s="37" t="s">
        <v>21</v>
      </c>
      <c r="D35" s="38">
        <v>319.89999999999998</v>
      </c>
      <c r="E35" s="42">
        <v>252.9</v>
      </c>
      <c r="F35" s="39">
        <f t="shared" si="7"/>
        <v>79.055954985933113</v>
      </c>
      <c r="G35" s="144"/>
      <c r="H35" s="145"/>
      <c r="I35" s="145"/>
      <c r="J35" s="145"/>
      <c r="K35" s="145"/>
      <c r="L35" s="145"/>
      <c r="M35" s="145"/>
    </row>
    <row r="36" spans="1:13" x14ac:dyDescent="0.25">
      <c r="A36" s="133"/>
      <c r="B36" s="133"/>
      <c r="C36" s="37" t="s">
        <v>22</v>
      </c>
      <c r="D36" s="38"/>
      <c r="E36" s="38"/>
      <c r="F36" s="39" t="e">
        <f t="shared" si="7"/>
        <v>#DIV/0!</v>
      </c>
      <c r="G36" s="144"/>
      <c r="H36" s="145"/>
      <c r="I36" s="145"/>
      <c r="J36" s="145"/>
      <c r="K36" s="145"/>
      <c r="L36" s="145"/>
      <c r="M36" s="145"/>
    </row>
    <row r="37" spans="1:13" x14ac:dyDescent="0.25">
      <c r="A37" s="133"/>
      <c r="B37" s="133"/>
      <c r="C37" s="37" t="s">
        <v>23</v>
      </c>
      <c r="D37" s="38"/>
      <c r="E37" s="38"/>
      <c r="F37" s="39" t="e">
        <f t="shared" si="7"/>
        <v>#DIV/0!</v>
      </c>
      <c r="G37" s="139"/>
      <c r="H37" s="142"/>
      <c r="I37" s="142"/>
      <c r="J37" s="142"/>
      <c r="K37" s="142"/>
      <c r="L37" s="142"/>
      <c r="M37" s="142"/>
    </row>
    <row r="38" spans="1:13" ht="15.75" customHeight="1" x14ac:dyDescent="0.25">
      <c r="A38" s="133" t="s">
        <v>133</v>
      </c>
      <c r="B38" s="133" t="s">
        <v>148</v>
      </c>
      <c r="C38" s="37" t="s">
        <v>18</v>
      </c>
      <c r="D38" s="38">
        <v>51.3</v>
      </c>
      <c r="E38" s="38">
        <v>51.3</v>
      </c>
      <c r="F38" s="39">
        <f t="shared" si="7"/>
        <v>100</v>
      </c>
      <c r="G38" s="141"/>
      <c r="H38" s="143"/>
      <c r="I38" s="143"/>
      <c r="J38" s="143"/>
      <c r="K38" s="143"/>
      <c r="L38" s="143"/>
      <c r="M38" s="143"/>
    </row>
    <row r="39" spans="1:13" x14ac:dyDescent="0.25">
      <c r="A39" s="133"/>
      <c r="B39" s="133"/>
      <c r="C39" s="37" t="s">
        <v>21</v>
      </c>
      <c r="D39" s="38">
        <v>51.3</v>
      </c>
      <c r="E39" s="38">
        <v>51.3</v>
      </c>
      <c r="F39" s="39">
        <f t="shared" si="7"/>
        <v>100</v>
      </c>
      <c r="G39" s="37"/>
      <c r="H39" s="38"/>
      <c r="I39" s="38"/>
      <c r="J39" s="38"/>
      <c r="K39" s="139"/>
      <c r="L39" s="139"/>
      <c r="M39" s="139"/>
    </row>
    <row r="40" spans="1:13" x14ac:dyDescent="0.25">
      <c r="A40" s="133"/>
      <c r="B40" s="133"/>
      <c r="C40" s="37" t="s">
        <v>22</v>
      </c>
      <c r="D40" s="38"/>
      <c r="E40" s="38"/>
      <c r="F40" s="39" t="e">
        <f t="shared" si="7"/>
        <v>#DIV/0!</v>
      </c>
      <c r="G40" s="37"/>
      <c r="H40" s="38"/>
      <c r="I40" s="38"/>
      <c r="J40" s="38"/>
      <c r="K40" s="139"/>
      <c r="L40" s="139"/>
      <c r="M40" s="139"/>
    </row>
    <row r="41" spans="1:13" x14ac:dyDescent="0.25">
      <c r="A41" s="133"/>
      <c r="B41" s="133"/>
      <c r="C41" s="37" t="s">
        <v>23</v>
      </c>
      <c r="D41" s="38"/>
      <c r="E41" s="38"/>
      <c r="F41" s="39" t="e">
        <f t="shared" si="7"/>
        <v>#DIV/0!</v>
      </c>
      <c r="G41" s="137"/>
      <c r="H41" s="139"/>
      <c r="I41" s="139"/>
      <c r="J41" s="139"/>
      <c r="K41" s="139"/>
      <c r="L41" s="139"/>
      <c r="M41" s="139"/>
    </row>
    <row r="42" spans="1:13" ht="15.75" customHeight="1" x14ac:dyDescent="0.25">
      <c r="A42" s="133" t="s">
        <v>143</v>
      </c>
      <c r="B42" s="135" t="s">
        <v>129</v>
      </c>
      <c r="C42" s="37" t="s">
        <v>18</v>
      </c>
      <c r="D42" s="38">
        <v>47744.5</v>
      </c>
      <c r="E42" s="38">
        <v>47744.5</v>
      </c>
      <c r="F42" s="39">
        <f t="shared" si="7"/>
        <v>100</v>
      </c>
      <c r="G42" s="137"/>
      <c r="H42" s="139"/>
      <c r="I42" s="139"/>
      <c r="J42" s="139"/>
      <c r="K42" s="139"/>
      <c r="L42" s="139"/>
      <c r="M42" s="139"/>
    </row>
    <row r="43" spans="1:13" x14ac:dyDescent="0.25">
      <c r="A43" s="133"/>
      <c r="B43" s="135"/>
      <c r="C43" s="37" t="s">
        <v>21</v>
      </c>
      <c r="D43" s="38"/>
      <c r="E43" s="38"/>
      <c r="F43" s="39" t="e">
        <f t="shared" si="7"/>
        <v>#DIV/0!</v>
      </c>
      <c r="G43" s="146"/>
      <c r="H43" s="133"/>
      <c r="I43" s="133"/>
      <c r="J43" s="139"/>
      <c r="K43" s="135"/>
      <c r="L43" s="139"/>
      <c r="M43" s="133"/>
    </row>
    <row r="44" spans="1:13" x14ac:dyDescent="0.25">
      <c r="A44" s="133"/>
      <c r="B44" s="135"/>
      <c r="C44" s="37" t="s">
        <v>22</v>
      </c>
      <c r="D44" s="38">
        <v>47744.5</v>
      </c>
      <c r="E44" s="38">
        <v>47744.5</v>
      </c>
      <c r="F44" s="39">
        <f t="shared" si="7"/>
        <v>100</v>
      </c>
      <c r="G44" s="141"/>
      <c r="H44" s="144"/>
      <c r="I44" s="144"/>
      <c r="J44" s="141"/>
      <c r="K44" s="135"/>
      <c r="L44" s="139"/>
      <c r="M44" s="133"/>
    </row>
    <row r="45" spans="1:13" x14ac:dyDescent="0.25">
      <c r="A45" s="133"/>
      <c r="B45" s="135"/>
      <c r="C45" s="37" t="s">
        <v>23</v>
      </c>
      <c r="D45" s="38"/>
      <c r="E45" s="38"/>
      <c r="F45" s="39" t="e">
        <f t="shared" si="7"/>
        <v>#DIV/0!</v>
      </c>
      <c r="G45" s="137"/>
      <c r="H45" s="133"/>
      <c r="I45" s="133"/>
      <c r="J45" s="141"/>
      <c r="K45" s="135"/>
      <c r="L45" s="139"/>
      <c r="M45" s="133"/>
    </row>
    <row r="46" spans="1:13" ht="15.75" customHeight="1" x14ac:dyDescent="0.25">
      <c r="A46" s="133" t="s">
        <v>134</v>
      </c>
      <c r="B46" s="135" t="s">
        <v>159</v>
      </c>
      <c r="C46" s="37" t="s">
        <v>18</v>
      </c>
      <c r="D46" s="38">
        <v>200</v>
      </c>
      <c r="E46" s="38">
        <v>200</v>
      </c>
      <c r="F46" s="39">
        <f t="shared" si="7"/>
        <v>100</v>
      </c>
      <c r="G46" s="137"/>
      <c r="H46" s="133"/>
      <c r="I46" s="133"/>
      <c r="J46" s="141"/>
      <c r="K46" s="135"/>
      <c r="L46" s="139"/>
      <c r="M46" s="133"/>
    </row>
    <row r="47" spans="1:13" x14ac:dyDescent="0.25">
      <c r="A47" s="133"/>
      <c r="B47" s="135"/>
      <c r="C47" s="37" t="s">
        <v>21</v>
      </c>
      <c r="D47" s="38">
        <v>200</v>
      </c>
      <c r="E47" s="38">
        <v>200</v>
      </c>
      <c r="F47" s="39">
        <f t="shared" si="7"/>
        <v>100</v>
      </c>
      <c r="G47" s="37"/>
      <c r="H47" s="38"/>
      <c r="I47" s="38"/>
      <c r="J47" s="38"/>
      <c r="K47" s="135"/>
      <c r="L47" s="139"/>
      <c r="M47" s="139"/>
    </row>
    <row r="48" spans="1:13" x14ac:dyDescent="0.25">
      <c r="A48" s="133"/>
      <c r="B48" s="135"/>
      <c r="C48" s="37" t="s">
        <v>22</v>
      </c>
      <c r="D48" s="38"/>
      <c r="E48" s="38"/>
      <c r="F48" s="39" t="e">
        <f t="shared" si="7"/>
        <v>#DIV/0!</v>
      </c>
      <c r="G48" s="37"/>
      <c r="H48" s="38"/>
      <c r="I48" s="38"/>
      <c r="J48" s="38"/>
      <c r="K48" s="135"/>
      <c r="L48" s="139"/>
      <c r="M48" s="139"/>
    </row>
    <row r="49" spans="1:13" x14ac:dyDescent="0.25">
      <c r="A49" s="133"/>
      <c r="B49" s="135"/>
      <c r="C49" s="37" t="s">
        <v>23</v>
      </c>
      <c r="D49" s="38"/>
      <c r="E49" s="38"/>
      <c r="F49" s="39" t="e">
        <f t="shared" si="7"/>
        <v>#DIV/0!</v>
      </c>
      <c r="G49" s="137"/>
      <c r="H49" s="139"/>
      <c r="I49" s="139"/>
      <c r="J49" s="139"/>
      <c r="K49" s="135"/>
      <c r="L49" s="139"/>
      <c r="M49" s="139"/>
    </row>
    <row r="50" spans="1:13" ht="15.75" customHeight="1" x14ac:dyDescent="0.25">
      <c r="A50" s="133" t="s">
        <v>135</v>
      </c>
      <c r="B50" s="135" t="s">
        <v>158</v>
      </c>
      <c r="C50" s="37" t="s">
        <v>18</v>
      </c>
      <c r="D50" s="38">
        <f>D51</f>
        <v>4425.1000000000004</v>
      </c>
      <c r="E50" s="38">
        <v>4425.1000000000004</v>
      </c>
      <c r="F50" s="39">
        <f t="shared" si="7"/>
        <v>100</v>
      </c>
      <c r="G50" s="137"/>
      <c r="H50" s="139"/>
      <c r="I50" s="139"/>
      <c r="J50" s="139"/>
      <c r="K50" s="135"/>
      <c r="L50" s="139"/>
      <c r="M50" s="139"/>
    </row>
    <row r="51" spans="1:13" x14ac:dyDescent="0.25">
      <c r="A51" s="133"/>
      <c r="B51" s="135"/>
      <c r="C51" s="37" t="s">
        <v>21</v>
      </c>
      <c r="D51" s="38">
        <v>4425.1000000000004</v>
      </c>
      <c r="E51" s="38">
        <v>4425.1000000000004</v>
      </c>
      <c r="F51" s="39">
        <f t="shared" si="7"/>
        <v>100</v>
      </c>
      <c r="G51" s="38"/>
      <c r="H51" s="43"/>
      <c r="I51" s="43"/>
      <c r="J51" s="139"/>
      <c r="K51" s="135"/>
      <c r="L51" s="135"/>
      <c r="M51" s="133"/>
    </row>
    <row r="52" spans="1:13" x14ac:dyDescent="0.25">
      <c r="A52" s="133"/>
      <c r="B52" s="135"/>
      <c r="C52" s="37" t="s">
        <v>22</v>
      </c>
      <c r="D52" s="38"/>
      <c r="E52" s="38"/>
      <c r="F52" s="39" t="e">
        <f t="shared" si="7"/>
        <v>#DIV/0!</v>
      </c>
      <c r="G52" s="38"/>
      <c r="H52" s="43"/>
      <c r="I52" s="43"/>
      <c r="J52" s="141"/>
      <c r="K52" s="135"/>
      <c r="L52" s="135"/>
      <c r="M52" s="133"/>
    </row>
    <row r="53" spans="1:13" x14ac:dyDescent="0.25">
      <c r="A53" s="133"/>
      <c r="B53" s="135"/>
      <c r="C53" s="37" t="s">
        <v>23</v>
      </c>
      <c r="D53" s="38"/>
      <c r="E53" s="38"/>
      <c r="F53" s="39" t="e">
        <f t="shared" si="7"/>
        <v>#DIV/0!</v>
      </c>
      <c r="G53" s="38"/>
      <c r="H53" s="43"/>
      <c r="I53" s="43"/>
      <c r="J53" s="141"/>
      <c r="K53" s="135"/>
      <c r="L53" s="135"/>
      <c r="M53" s="133"/>
    </row>
    <row r="54" spans="1:13" ht="70.5" customHeight="1" x14ac:dyDescent="0.25">
      <c r="A54" s="132" t="s">
        <v>81</v>
      </c>
      <c r="B54" s="134" t="s">
        <v>113</v>
      </c>
      <c r="C54" s="40" t="s">
        <v>18</v>
      </c>
      <c r="D54" s="41">
        <f>D58+D62+D66+D70+D74+D78+D82+D86+D90+D94+D98+D102</f>
        <v>236733.09999999998</v>
      </c>
      <c r="E54" s="41">
        <f t="shared" ref="E54" si="8">E58+E62+E66+E70+E74+E78+E82+E86+E90+E94+E98+E102</f>
        <v>229963.69999999995</v>
      </c>
      <c r="F54" s="39">
        <f t="shared" si="7"/>
        <v>97.140492816593877</v>
      </c>
      <c r="G54" s="45" t="s">
        <v>172</v>
      </c>
      <c r="H54" s="46">
        <v>1</v>
      </c>
      <c r="I54" s="46">
        <v>1</v>
      </c>
      <c r="J54" s="148"/>
      <c r="K54" s="135"/>
      <c r="L54" s="135"/>
      <c r="M54" s="133"/>
    </row>
    <row r="55" spans="1:13" ht="55.5" customHeight="1" x14ac:dyDescent="0.25">
      <c r="A55" s="132"/>
      <c r="B55" s="134"/>
      <c r="C55" s="40" t="s">
        <v>21</v>
      </c>
      <c r="D55" s="41">
        <f t="shared" ref="D55:E57" si="9">D59+D63+D67+D71+D75+D79+D83+D87+D91+D95+D99+D103</f>
        <v>57807.6</v>
      </c>
      <c r="E55" s="41">
        <f t="shared" si="9"/>
        <v>51132.6</v>
      </c>
      <c r="F55" s="39">
        <f t="shared" si="7"/>
        <v>88.453075374172258</v>
      </c>
      <c r="G55" s="37" t="s">
        <v>175</v>
      </c>
      <c r="H55" s="47">
        <v>0.95</v>
      </c>
      <c r="I55" s="47">
        <v>0.94</v>
      </c>
      <c r="J55" s="38" t="s">
        <v>174</v>
      </c>
      <c r="K55" s="147"/>
      <c r="L55" s="139"/>
      <c r="M55" s="139"/>
    </row>
    <row r="56" spans="1:13" ht="39" customHeight="1" x14ac:dyDescent="0.25">
      <c r="A56" s="132"/>
      <c r="B56" s="134"/>
      <c r="C56" s="40" t="s">
        <v>22</v>
      </c>
      <c r="D56" s="41">
        <f t="shared" si="9"/>
        <v>178925.5</v>
      </c>
      <c r="E56" s="41">
        <f t="shared" si="9"/>
        <v>178831.1</v>
      </c>
      <c r="F56" s="48">
        <f t="shared" si="7"/>
        <v>99.947240611315891</v>
      </c>
      <c r="G56" s="45" t="s">
        <v>173</v>
      </c>
      <c r="H56" s="45">
        <v>98.5</v>
      </c>
      <c r="I56" s="45">
        <v>98.6</v>
      </c>
      <c r="J56" s="38"/>
      <c r="K56" s="147"/>
      <c r="L56" s="139"/>
      <c r="M56" s="139"/>
    </row>
    <row r="57" spans="1:13" ht="65.25" customHeight="1" x14ac:dyDescent="0.25">
      <c r="A57" s="132"/>
      <c r="B57" s="134"/>
      <c r="C57" s="40" t="s">
        <v>23</v>
      </c>
      <c r="D57" s="41">
        <f t="shared" si="9"/>
        <v>0</v>
      </c>
      <c r="E57" s="41">
        <f t="shared" si="9"/>
        <v>0</v>
      </c>
      <c r="F57" s="48" t="e">
        <f t="shared" si="7"/>
        <v>#DIV/0!</v>
      </c>
      <c r="G57" s="38" t="s">
        <v>172</v>
      </c>
      <c r="H57" s="47">
        <v>1</v>
      </c>
      <c r="I57" s="47">
        <v>1</v>
      </c>
      <c r="J57" s="50"/>
      <c r="K57" s="147"/>
      <c r="L57" s="139"/>
      <c r="M57" s="139"/>
    </row>
    <row r="58" spans="1:13" ht="51" customHeight="1" x14ac:dyDescent="0.25">
      <c r="A58" s="133" t="s">
        <v>108</v>
      </c>
      <c r="B58" s="133" t="s">
        <v>130</v>
      </c>
      <c r="C58" s="37" t="s">
        <v>18</v>
      </c>
      <c r="D58" s="38">
        <v>33796.699999999997</v>
      </c>
      <c r="E58" s="38">
        <v>30300.1</v>
      </c>
      <c r="F58" s="48">
        <f t="shared" si="7"/>
        <v>89.654019475274211</v>
      </c>
      <c r="G58" s="38" t="s">
        <v>171</v>
      </c>
      <c r="H58" s="47">
        <v>0.8</v>
      </c>
      <c r="I58" s="47">
        <v>0.81</v>
      </c>
      <c r="J58" s="51"/>
      <c r="K58" s="139"/>
      <c r="L58" s="139"/>
      <c r="M58" s="139"/>
    </row>
    <row r="59" spans="1:13" ht="15" customHeight="1" x14ac:dyDescent="0.25">
      <c r="A59" s="133"/>
      <c r="B59" s="133"/>
      <c r="C59" s="37" t="s">
        <v>21</v>
      </c>
      <c r="D59" s="38">
        <v>33796.699999999997</v>
      </c>
      <c r="E59" s="38">
        <v>30300.1</v>
      </c>
      <c r="F59" s="48">
        <f t="shared" si="7"/>
        <v>89.654019475274211</v>
      </c>
      <c r="G59" s="38"/>
      <c r="H59" s="47"/>
      <c r="I59" s="47"/>
      <c r="J59" s="52"/>
      <c r="K59" s="135"/>
      <c r="L59" s="135"/>
      <c r="M59" s="139"/>
    </row>
    <row r="60" spans="1:13" x14ac:dyDescent="0.25">
      <c r="A60" s="133"/>
      <c r="B60" s="133"/>
      <c r="C60" s="37" t="s">
        <v>22</v>
      </c>
      <c r="D60" s="38"/>
      <c r="E60" s="38"/>
      <c r="F60" s="48" t="e">
        <f t="shared" si="7"/>
        <v>#DIV/0!</v>
      </c>
      <c r="G60" s="42"/>
      <c r="H60" s="38"/>
      <c r="I60" s="38"/>
      <c r="J60" s="53"/>
      <c r="K60" s="135"/>
      <c r="L60" s="135"/>
      <c r="M60" s="139"/>
    </row>
    <row r="61" spans="1:13" x14ac:dyDescent="0.25">
      <c r="A61" s="133"/>
      <c r="B61" s="133"/>
      <c r="C61" s="37" t="s">
        <v>23</v>
      </c>
      <c r="D61" s="38"/>
      <c r="E61" s="38"/>
      <c r="F61" s="39" t="e">
        <f t="shared" si="7"/>
        <v>#DIV/0!</v>
      </c>
      <c r="G61" s="54"/>
      <c r="H61" s="55"/>
      <c r="I61" s="55"/>
      <c r="J61" s="49"/>
      <c r="K61" s="135"/>
      <c r="L61" s="135"/>
      <c r="M61" s="139"/>
    </row>
    <row r="62" spans="1:13" ht="15.75" customHeight="1" x14ac:dyDescent="0.25">
      <c r="A62" s="133" t="s">
        <v>132</v>
      </c>
      <c r="B62" s="135" t="s">
        <v>138</v>
      </c>
      <c r="C62" s="37" t="s">
        <v>18</v>
      </c>
      <c r="D62" s="38">
        <f>D63+D64+D65</f>
        <v>7365.2</v>
      </c>
      <c r="E62" s="38">
        <v>6902.6</v>
      </c>
      <c r="F62" s="39">
        <f t="shared" si="7"/>
        <v>93.719111497311687</v>
      </c>
      <c r="G62" s="43"/>
      <c r="H62" s="49"/>
      <c r="I62" s="49"/>
      <c r="J62" s="49"/>
      <c r="K62" s="135"/>
      <c r="L62" s="135"/>
      <c r="M62" s="139"/>
    </row>
    <row r="63" spans="1:13" x14ac:dyDescent="0.25">
      <c r="A63" s="133"/>
      <c r="B63" s="135"/>
      <c r="C63" s="37" t="s">
        <v>21</v>
      </c>
      <c r="D63" s="38">
        <v>368.3</v>
      </c>
      <c r="E63" s="44"/>
      <c r="F63" s="39">
        <f t="shared" si="7"/>
        <v>0</v>
      </c>
      <c r="G63" s="44"/>
      <c r="H63" s="44"/>
      <c r="I63" s="44"/>
      <c r="J63" s="44"/>
      <c r="K63" s="44"/>
      <c r="L63" s="44"/>
      <c r="M63" s="44"/>
    </row>
    <row r="64" spans="1:13" x14ac:dyDescent="0.25">
      <c r="A64" s="133"/>
      <c r="B64" s="135"/>
      <c r="C64" s="37" t="s">
        <v>22</v>
      </c>
      <c r="D64" s="38">
        <v>6996.9</v>
      </c>
      <c r="E64" s="44">
        <v>6902.6</v>
      </c>
      <c r="F64" s="39">
        <f t="shared" si="7"/>
        <v>98.652260286698407</v>
      </c>
      <c r="G64" s="44"/>
      <c r="H64" s="44"/>
      <c r="I64" s="44"/>
      <c r="J64" s="44"/>
      <c r="K64" s="44"/>
      <c r="L64" s="44"/>
      <c r="M64" s="44"/>
    </row>
    <row r="65" spans="1:13" x14ac:dyDescent="0.25">
      <c r="A65" s="133"/>
      <c r="B65" s="135"/>
      <c r="C65" s="37" t="s">
        <v>23</v>
      </c>
      <c r="D65" s="38"/>
      <c r="E65" s="44"/>
      <c r="F65" s="39" t="e">
        <f t="shared" si="7"/>
        <v>#DIV/0!</v>
      </c>
      <c r="G65" s="44"/>
      <c r="H65" s="44"/>
      <c r="I65" s="44"/>
      <c r="J65" s="44"/>
      <c r="K65" s="44"/>
      <c r="L65" s="44"/>
      <c r="M65" s="44"/>
    </row>
    <row r="66" spans="1:13" x14ac:dyDescent="0.25">
      <c r="A66" s="133" t="s">
        <v>82</v>
      </c>
      <c r="B66" s="135" t="s">
        <v>112</v>
      </c>
      <c r="C66" s="37" t="s">
        <v>18</v>
      </c>
      <c r="D66" s="38">
        <f>D67+D68+D69</f>
        <v>302</v>
      </c>
      <c r="E66" s="44">
        <v>114.6</v>
      </c>
      <c r="F66" s="39">
        <f t="shared" si="7"/>
        <v>37.94701986754967</v>
      </c>
      <c r="G66" s="44"/>
      <c r="H66" s="44"/>
      <c r="I66" s="44"/>
      <c r="J66" s="44"/>
      <c r="K66" s="44"/>
      <c r="L66" s="44"/>
      <c r="M66" s="44"/>
    </row>
    <row r="67" spans="1:13" x14ac:dyDescent="0.25">
      <c r="A67" s="133"/>
      <c r="B67" s="135"/>
      <c r="C67" s="37" t="s">
        <v>21</v>
      </c>
      <c r="D67" s="38">
        <f>276.5+25.5</f>
        <v>302</v>
      </c>
      <c r="E67" s="44">
        <f>106.6+8</f>
        <v>114.6</v>
      </c>
      <c r="F67" s="39">
        <f t="shared" si="7"/>
        <v>37.94701986754967</v>
      </c>
      <c r="G67" s="44"/>
      <c r="H67" s="44"/>
      <c r="I67" s="44"/>
      <c r="J67" s="44"/>
      <c r="K67" s="44"/>
      <c r="L67" s="44"/>
      <c r="M67" s="44"/>
    </row>
    <row r="68" spans="1:13" x14ac:dyDescent="0.25">
      <c r="A68" s="133"/>
      <c r="B68" s="135"/>
      <c r="C68" s="37" t="s">
        <v>22</v>
      </c>
      <c r="D68" s="38"/>
      <c r="E68" s="44"/>
      <c r="F68" s="39" t="e">
        <f t="shared" si="7"/>
        <v>#DIV/0!</v>
      </c>
      <c r="G68" s="44"/>
      <c r="H68" s="44"/>
      <c r="I68" s="44"/>
      <c r="J68" s="44"/>
      <c r="K68" s="44"/>
      <c r="L68" s="44"/>
      <c r="M68" s="44"/>
    </row>
    <row r="69" spans="1:13" x14ac:dyDescent="0.25">
      <c r="A69" s="133"/>
      <c r="B69" s="135"/>
      <c r="C69" s="37" t="s">
        <v>23</v>
      </c>
      <c r="D69" s="38"/>
      <c r="E69" s="44"/>
      <c r="F69" s="39" t="e">
        <f t="shared" si="7"/>
        <v>#DIV/0!</v>
      </c>
      <c r="G69" s="44"/>
      <c r="H69" s="44"/>
      <c r="I69" s="44"/>
      <c r="J69" s="44"/>
      <c r="K69" s="44"/>
      <c r="L69" s="44"/>
      <c r="M69" s="44"/>
    </row>
    <row r="70" spans="1:13" x14ac:dyDescent="0.25">
      <c r="A70" s="133" t="s">
        <v>114</v>
      </c>
      <c r="B70" s="135" t="s">
        <v>116</v>
      </c>
      <c r="C70" s="37" t="s">
        <v>18</v>
      </c>
      <c r="D70" s="38">
        <f>D71+D72</f>
        <v>886.2</v>
      </c>
      <c r="E70" s="44">
        <v>886.1</v>
      </c>
      <c r="F70" s="39">
        <f t="shared" si="7"/>
        <v>99.98871586549312</v>
      </c>
      <c r="G70" s="44"/>
      <c r="H70" s="44"/>
      <c r="I70" s="44"/>
      <c r="J70" s="44"/>
      <c r="K70" s="44"/>
      <c r="L70" s="44"/>
      <c r="M70" s="44"/>
    </row>
    <row r="71" spans="1:13" x14ac:dyDescent="0.25">
      <c r="A71" s="133"/>
      <c r="B71" s="135"/>
      <c r="C71" s="37" t="s">
        <v>21</v>
      </c>
      <c r="D71" s="38">
        <v>150.6</v>
      </c>
      <c r="E71" s="44">
        <v>150.6</v>
      </c>
      <c r="F71" s="39">
        <f t="shared" si="7"/>
        <v>100</v>
      </c>
      <c r="G71" s="44"/>
      <c r="H71" s="44"/>
      <c r="I71" s="44"/>
      <c r="J71" s="44"/>
      <c r="K71" s="44"/>
      <c r="L71" s="44"/>
      <c r="M71" s="44"/>
    </row>
    <row r="72" spans="1:13" x14ac:dyDescent="0.25">
      <c r="A72" s="133"/>
      <c r="B72" s="135"/>
      <c r="C72" s="37" t="s">
        <v>22</v>
      </c>
      <c r="D72" s="38">
        <v>735.6</v>
      </c>
      <c r="E72" s="44">
        <v>735.5</v>
      </c>
      <c r="F72" s="39">
        <f t="shared" si="7"/>
        <v>99.98640565524741</v>
      </c>
      <c r="G72" s="44"/>
      <c r="H72" s="44"/>
      <c r="I72" s="44"/>
      <c r="J72" s="44"/>
      <c r="K72" s="44"/>
      <c r="L72" s="44"/>
      <c r="M72" s="44"/>
    </row>
    <row r="73" spans="1:13" x14ac:dyDescent="0.25">
      <c r="A73" s="133"/>
      <c r="B73" s="135"/>
      <c r="C73" s="37" t="s">
        <v>23</v>
      </c>
      <c r="D73" s="38"/>
      <c r="E73" s="44"/>
      <c r="F73" s="39" t="e">
        <f t="shared" si="7"/>
        <v>#DIV/0!</v>
      </c>
      <c r="G73" s="44"/>
      <c r="H73" s="44"/>
      <c r="I73" s="44"/>
      <c r="J73" s="44"/>
      <c r="K73" s="44"/>
      <c r="L73" s="44"/>
      <c r="M73" s="44"/>
    </row>
    <row r="74" spans="1:13" x14ac:dyDescent="0.25">
      <c r="A74" s="133" t="s">
        <v>115</v>
      </c>
      <c r="B74" s="135" t="s">
        <v>117</v>
      </c>
      <c r="C74" s="37" t="s">
        <v>18</v>
      </c>
      <c r="D74" s="38">
        <f>D75+D76+D77</f>
        <v>152.19999999999999</v>
      </c>
      <c r="E74" s="44">
        <v>152.19999999999999</v>
      </c>
      <c r="F74" s="39">
        <f t="shared" si="7"/>
        <v>100</v>
      </c>
      <c r="G74" s="44"/>
      <c r="H74" s="44"/>
      <c r="I74" s="44"/>
      <c r="J74" s="44"/>
      <c r="K74" s="44"/>
      <c r="L74" s="44"/>
      <c r="M74" s="44"/>
    </row>
    <row r="75" spans="1:13" x14ac:dyDescent="0.25">
      <c r="A75" s="133"/>
      <c r="B75" s="135"/>
      <c r="C75" s="37" t="s">
        <v>21</v>
      </c>
      <c r="D75" s="38">
        <v>152.19999999999999</v>
      </c>
      <c r="E75" s="44">
        <v>152.19999999999999</v>
      </c>
      <c r="F75" s="39">
        <f t="shared" si="7"/>
        <v>100</v>
      </c>
      <c r="G75" s="44"/>
      <c r="H75" s="44"/>
      <c r="I75" s="44"/>
      <c r="J75" s="44"/>
      <c r="K75" s="44"/>
      <c r="L75" s="44"/>
      <c r="M75" s="44"/>
    </row>
    <row r="76" spans="1:13" x14ac:dyDescent="0.25">
      <c r="A76" s="133"/>
      <c r="B76" s="135"/>
      <c r="C76" s="37" t="s">
        <v>22</v>
      </c>
      <c r="D76" s="38"/>
      <c r="E76" s="44"/>
      <c r="F76" s="39" t="e">
        <f t="shared" si="7"/>
        <v>#DIV/0!</v>
      </c>
      <c r="G76" s="44"/>
      <c r="H76" s="44"/>
      <c r="I76" s="44"/>
      <c r="J76" s="44"/>
      <c r="K76" s="44"/>
      <c r="L76" s="44"/>
      <c r="M76" s="44"/>
    </row>
    <row r="77" spans="1:13" x14ac:dyDescent="0.25">
      <c r="A77" s="133"/>
      <c r="B77" s="135"/>
      <c r="C77" s="37" t="s">
        <v>23</v>
      </c>
      <c r="D77" s="38"/>
      <c r="E77" s="44"/>
      <c r="F77" s="39" t="e">
        <f t="shared" si="7"/>
        <v>#DIV/0!</v>
      </c>
      <c r="G77" s="44"/>
      <c r="H77" s="44"/>
      <c r="I77" s="44"/>
      <c r="J77" s="44"/>
      <c r="K77" s="44"/>
      <c r="L77" s="44"/>
      <c r="M77" s="44"/>
    </row>
    <row r="78" spans="1:13" ht="15" customHeight="1" x14ac:dyDescent="0.25">
      <c r="A78" s="133" t="s">
        <v>131</v>
      </c>
      <c r="B78" s="135" t="s">
        <v>122</v>
      </c>
      <c r="C78" s="37" t="s">
        <v>18</v>
      </c>
      <c r="D78" s="38">
        <v>167722</v>
      </c>
      <c r="E78" s="44">
        <v>167722</v>
      </c>
      <c r="F78" s="39">
        <f t="shared" si="7"/>
        <v>100</v>
      </c>
      <c r="G78" s="44"/>
      <c r="H78" s="44"/>
      <c r="I78" s="44"/>
      <c r="J78" s="44"/>
      <c r="K78" s="44"/>
      <c r="L78" s="44"/>
      <c r="M78" s="44"/>
    </row>
    <row r="79" spans="1:13" x14ac:dyDescent="0.25">
      <c r="A79" s="133"/>
      <c r="B79" s="135"/>
      <c r="C79" s="37" t="s">
        <v>21</v>
      </c>
      <c r="D79" s="38"/>
      <c r="E79" s="44"/>
      <c r="F79" s="39" t="e">
        <f t="shared" si="7"/>
        <v>#DIV/0!</v>
      </c>
      <c r="G79" s="44"/>
      <c r="H79" s="44"/>
      <c r="I79" s="44"/>
      <c r="J79" s="44"/>
      <c r="K79" s="44"/>
      <c r="L79" s="44"/>
      <c r="M79" s="44"/>
    </row>
    <row r="80" spans="1:13" x14ac:dyDescent="0.25">
      <c r="A80" s="133"/>
      <c r="B80" s="135"/>
      <c r="C80" s="37" t="s">
        <v>22</v>
      </c>
      <c r="D80" s="38">
        <v>167722</v>
      </c>
      <c r="E80" s="44">
        <v>167722</v>
      </c>
      <c r="F80" s="39">
        <f t="shared" si="7"/>
        <v>100</v>
      </c>
      <c r="G80" s="44"/>
      <c r="H80" s="44"/>
      <c r="I80" s="44"/>
      <c r="J80" s="44"/>
      <c r="K80" s="44"/>
      <c r="L80" s="44"/>
      <c r="M80" s="44"/>
    </row>
    <row r="81" spans="1:13" x14ac:dyDescent="0.25">
      <c r="A81" s="133"/>
      <c r="B81" s="135"/>
      <c r="C81" s="37" t="s">
        <v>23</v>
      </c>
      <c r="D81" s="38"/>
      <c r="E81" s="44"/>
      <c r="F81" s="39" t="e">
        <f t="shared" si="7"/>
        <v>#DIV/0!</v>
      </c>
      <c r="G81" s="44"/>
      <c r="H81" s="44"/>
      <c r="I81" s="44"/>
      <c r="J81" s="44"/>
      <c r="K81" s="44"/>
      <c r="L81" s="44"/>
      <c r="M81" s="44"/>
    </row>
    <row r="82" spans="1:13" ht="15" customHeight="1" x14ac:dyDescent="0.25">
      <c r="A82" s="133" t="s">
        <v>133</v>
      </c>
      <c r="B82" s="135" t="s">
        <v>118</v>
      </c>
      <c r="C82" s="37" t="s">
        <v>18</v>
      </c>
      <c r="D82" s="38">
        <v>17578.400000000001</v>
      </c>
      <c r="E82" s="44">
        <v>17578.400000000001</v>
      </c>
      <c r="F82" s="39">
        <f t="shared" si="7"/>
        <v>100</v>
      </c>
      <c r="G82" s="44"/>
      <c r="H82" s="44"/>
      <c r="I82" s="44"/>
      <c r="J82" s="44"/>
      <c r="K82" s="44"/>
      <c r="L82" s="44"/>
      <c r="M82" s="44"/>
    </row>
    <row r="83" spans="1:13" x14ac:dyDescent="0.25">
      <c r="A83" s="133"/>
      <c r="B83" s="135"/>
      <c r="C83" s="37" t="s">
        <v>21</v>
      </c>
      <c r="D83" s="38">
        <v>17578.400000000001</v>
      </c>
      <c r="E83" s="44">
        <v>17578.400000000001</v>
      </c>
      <c r="F83" s="39">
        <f t="shared" si="7"/>
        <v>100</v>
      </c>
      <c r="G83" s="44"/>
      <c r="H83" s="44"/>
      <c r="I83" s="44"/>
      <c r="J83" s="44"/>
      <c r="K83" s="44"/>
      <c r="L83" s="44"/>
      <c r="M83" s="44"/>
    </row>
    <row r="84" spans="1:13" x14ac:dyDescent="0.25">
      <c r="A84" s="133"/>
      <c r="B84" s="135"/>
      <c r="C84" s="37" t="s">
        <v>22</v>
      </c>
      <c r="D84" s="38"/>
      <c r="E84" s="44"/>
      <c r="F84" s="39" t="e">
        <f t="shared" si="7"/>
        <v>#DIV/0!</v>
      </c>
      <c r="G84" s="44"/>
      <c r="H84" s="44"/>
      <c r="I84" s="44"/>
      <c r="J84" s="44"/>
      <c r="K84" s="44"/>
      <c r="L84" s="44"/>
      <c r="M84" s="44"/>
    </row>
    <row r="85" spans="1:13" x14ac:dyDescent="0.25">
      <c r="A85" s="133"/>
      <c r="B85" s="135"/>
      <c r="C85" s="37" t="s">
        <v>23</v>
      </c>
      <c r="D85" s="38"/>
      <c r="E85" s="44"/>
      <c r="F85" s="39" t="e">
        <f t="shared" si="7"/>
        <v>#DIV/0!</v>
      </c>
      <c r="G85" s="44"/>
      <c r="H85" s="44"/>
      <c r="I85" s="44"/>
      <c r="J85" s="44"/>
      <c r="K85" s="44"/>
      <c r="L85" s="44"/>
      <c r="M85" s="44"/>
    </row>
    <row r="86" spans="1:13" ht="15" customHeight="1" x14ac:dyDescent="0.25">
      <c r="A86" s="133" t="s">
        <v>143</v>
      </c>
      <c r="B86" s="133" t="s">
        <v>123</v>
      </c>
      <c r="C86" s="37" t="s">
        <v>18</v>
      </c>
      <c r="D86" s="38">
        <v>3129</v>
      </c>
      <c r="E86" s="44">
        <v>3129</v>
      </c>
      <c r="F86" s="39">
        <f t="shared" si="7"/>
        <v>100</v>
      </c>
      <c r="G86" s="44"/>
      <c r="H86" s="44"/>
      <c r="I86" s="44"/>
      <c r="J86" s="44"/>
      <c r="K86" s="44"/>
      <c r="L86" s="44"/>
      <c r="M86" s="44"/>
    </row>
    <row r="87" spans="1:13" x14ac:dyDescent="0.25">
      <c r="A87" s="133"/>
      <c r="B87" s="133"/>
      <c r="C87" s="37" t="s">
        <v>21</v>
      </c>
      <c r="D87" s="38">
        <v>158</v>
      </c>
      <c r="E87" s="44">
        <v>158</v>
      </c>
      <c r="F87" s="39">
        <f t="shared" si="7"/>
        <v>100</v>
      </c>
      <c r="G87" s="44"/>
      <c r="H87" s="44"/>
      <c r="I87" s="44"/>
      <c r="J87" s="44"/>
      <c r="K87" s="44"/>
      <c r="L87" s="44"/>
      <c r="M87" s="44"/>
    </row>
    <row r="88" spans="1:13" x14ac:dyDescent="0.25">
      <c r="A88" s="133"/>
      <c r="B88" s="133"/>
      <c r="C88" s="37" t="s">
        <v>22</v>
      </c>
      <c r="D88" s="38">
        <v>2971</v>
      </c>
      <c r="E88" s="44">
        <v>2971</v>
      </c>
      <c r="F88" s="39">
        <f t="shared" si="7"/>
        <v>100</v>
      </c>
      <c r="G88" s="44"/>
      <c r="H88" s="44"/>
      <c r="I88" s="44"/>
      <c r="J88" s="44"/>
      <c r="K88" s="44"/>
      <c r="L88" s="44"/>
      <c r="M88" s="44"/>
    </row>
    <row r="89" spans="1:13" x14ac:dyDescent="0.25">
      <c r="A89" s="133"/>
      <c r="B89" s="133"/>
      <c r="C89" s="37" t="s">
        <v>23</v>
      </c>
      <c r="D89" s="38"/>
      <c r="E89" s="44"/>
      <c r="F89" s="39" t="e">
        <f t="shared" si="7"/>
        <v>#DIV/0!</v>
      </c>
      <c r="G89" s="44"/>
      <c r="H89" s="44"/>
      <c r="I89" s="44"/>
      <c r="J89" s="44"/>
      <c r="K89" s="44"/>
      <c r="L89" s="44"/>
      <c r="M89" s="44"/>
    </row>
    <row r="90" spans="1:13" ht="15.75" customHeight="1" x14ac:dyDescent="0.25">
      <c r="A90" s="133" t="s">
        <v>134</v>
      </c>
      <c r="B90" s="133" t="s">
        <v>145</v>
      </c>
      <c r="C90" s="37" t="s">
        <v>18</v>
      </c>
      <c r="D90" s="38">
        <v>59.8</v>
      </c>
      <c r="E90" s="44">
        <v>59.8</v>
      </c>
      <c r="F90" s="39">
        <f t="shared" si="7"/>
        <v>100</v>
      </c>
      <c r="G90" s="44"/>
      <c r="H90" s="44"/>
      <c r="I90" s="44"/>
      <c r="J90" s="44"/>
      <c r="K90" s="44"/>
      <c r="L90" s="44"/>
      <c r="M90" s="44"/>
    </row>
    <row r="91" spans="1:13" x14ac:dyDescent="0.25">
      <c r="A91" s="133"/>
      <c r="B91" s="133"/>
      <c r="C91" s="37" t="s">
        <v>21</v>
      </c>
      <c r="D91" s="38">
        <f>55.5+4.3</f>
        <v>59.8</v>
      </c>
      <c r="E91" s="44">
        <v>59.8</v>
      </c>
      <c r="F91" s="39">
        <f t="shared" si="7"/>
        <v>100</v>
      </c>
      <c r="G91" s="44"/>
      <c r="H91" s="44"/>
      <c r="I91" s="44"/>
      <c r="J91" s="44"/>
      <c r="K91" s="44"/>
      <c r="L91" s="44"/>
      <c r="M91" s="44"/>
    </row>
    <row r="92" spans="1:13" x14ac:dyDescent="0.25">
      <c r="A92" s="133"/>
      <c r="B92" s="133"/>
      <c r="C92" s="37" t="s">
        <v>22</v>
      </c>
      <c r="D92" s="38"/>
      <c r="E92" s="44"/>
      <c r="F92" s="39" t="e">
        <f t="shared" si="7"/>
        <v>#DIV/0!</v>
      </c>
      <c r="G92" s="44"/>
      <c r="H92" s="44"/>
      <c r="I92" s="44"/>
      <c r="J92" s="44"/>
      <c r="K92" s="44"/>
      <c r="L92" s="44"/>
      <c r="M92" s="44"/>
    </row>
    <row r="93" spans="1:13" x14ac:dyDescent="0.25">
      <c r="A93" s="133"/>
      <c r="B93" s="133"/>
      <c r="C93" s="37" t="s">
        <v>23</v>
      </c>
      <c r="D93" s="38"/>
      <c r="E93" s="44"/>
      <c r="F93" s="39" t="e">
        <f t="shared" si="7"/>
        <v>#DIV/0!</v>
      </c>
      <c r="G93" s="44"/>
      <c r="H93" s="44"/>
      <c r="I93" s="44"/>
      <c r="J93" s="44"/>
      <c r="K93" s="44"/>
      <c r="L93" s="44"/>
      <c r="M93" s="44"/>
    </row>
    <row r="94" spans="1:13" ht="15.75" customHeight="1" x14ac:dyDescent="0.25">
      <c r="A94" s="133" t="s">
        <v>135</v>
      </c>
      <c r="B94" s="133" t="s">
        <v>144</v>
      </c>
      <c r="C94" s="37" t="s">
        <v>18</v>
      </c>
      <c r="D94" s="38">
        <f>D95+D96+D97</f>
        <v>1391.6000000000001</v>
      </c>
      <c r="E94" s="44">
        <f>1299.2+92.4</f>
        <v>1391.6000000000001</v>
      </c>
      <c r="F94" s="39">
        <f t="shared" si="7"/>
        <v>100</v>
      </c>
      <c r="G94" s="44"/>
      <c r="H94" s="44"/>
      <c r="I94" s="44"/>
      <c r="J94" s="44"/>
      <c r="K94" s="44"/>
      <c r="L94" s="44"/>
      <c r="M94" s="44"/>
    </row>
    <row r="95" spans="1:13" x14ac:dyDescent="0.25">
      <c r="A95" s="133"/>
      <c r="B95" s="133"/>
      <c r="C95" s="37" t="s">
        <v>21</v>
      </c>
      <c r="D95" s="38">
        <f>1299.2+92.4</f>
        <v>1391.6000000000001</v>
      </c>
      <c r="E95" s="44">
        <v>1391.6</v>
      </c>
      <c r="F95" s="39">
        <f t="shared" si="7"/>
        <v>99.999999999999986</v>
      </c>
      <c r="G95" s="44"/>
      <c r="H95" s="44"/>
      <c r="I95" s="44"/>
      <c r="J95" s="44"/>
      <c r="K95" s="44"/>
      <c r="L95" s="44"/>
      <c r="M95" s="44"/>
    </row>
    <row r="96" spans="1:13" x14ac:dyDescent="0.25">
      <c r="A96" s="133"/>
      <c r="B96" s="133"/>
      <c r="C96" s="37" t="s">
        <v>22</v>
      </c>
      <c r="D96" s="38"/>
      <c r="E96" s="44"/>
      <c r="F96" s="39" t="e">
        <f t="shared" si="7"/>
        <v>#DIV/0!</v>
      </c>
      <c r="G96" s="44"/>
      <c r="H96" s="44"/>
      <c r="I96" s="44"/>
      <c r="J96" s="44"/>
      <c r="K96" s="44"/>
      <c r="L96" s="44"/>
      <c r="M96" s="44"/>
    </row>
    <row r="97" spans="1:13" x14ac:dyDescent="0.25">
      <c r="A97" s="133"/>
      <c r="B97" s="133"/>
      <c r="C97" s="37" t="s">
        <v>23</v>
      </c>
      <c r="D97" s="38"/>
      <c r="E97" s="44"/>
      <c r="F97" s="39" t="e">
        <f t="shared" si="7"/>
        <v>#DIV/0!</v>
      </c>
      <c r="G97" s="44"/>
      <c r="H97" s="44"/>
      <c r="I97" s="44"/>
      <c r="J97" s="44"/>
      <c r="K97" s="44"/>
      <c r="L97" s="44"/>
      <c r="M97" s="44"/>
    </row>
    <row r="98" spans="1:13" ht="15.75" customHeight="1" x14ac:dyDescent="0.25">
      <c r="A98" s="133" t="s">
        <v>161</v>
      </c>
      <c r="B98" s="133" t="s">
        <v>160</v>
      </c>
      <c r="C98" s="37" t="s">
        <v>18</v>
      </c>
      <c r="D98" s="38">
        <f>D99+D100+D101</f>
        <v>550</v>
      </c>
      <c r="E98" s="44">
        <v>550</v>
      </c>
      <c r="F98" s="39">
        <f t="shared" ref="F98:F141" si="10">E98/D98*100</f>
        <v>100</v>
      </c>
      <c r="G98" s="44"/>
      <c r="H98" s="44"/>
      <c r="I98" s="44"/>
      <c r="J98" s="44"/>
      <c r="K98" s="44"/>
      <c r="L98" s="44"/>
      <c r="M98" s="44"/>
    </row>
    <row r="99" spans="1:13" x14ac:dyDescent="0.25">
      <c r="A99" s="133"/>
      <c r="B99" s="133"/>
      <c r="C99" s="37" t="s">
        <v>21</v>
      </c>
      <c r="D99" s="38">
        <v>50</v>
      </c>
      <c r="E99" s="44">
        <v>50</v>
      </c>
      <c r="F99" s="39">
        <f t="shared" si="10"/>
        <v>100</v>
      </c>
      <c r="G99" s="44"/>
      <c r="H99" s="44"/>
      <c r="I99" s="44"/>
      <c r="J99" s="44"/>
      <c r="K99" s="44"/>
      <c r="L99" s="44"/>
      <c r="M99" s="44"/>
    </row>
    <row r="100" spans="1:13" x14ac:dyDescent="0.25">
      <c r="A100" s="133"/>
      <c r="B100" s="133"/>
      <c r="C100" s="37" t="s">
        <v>22</v>
      </c>
      <c r="D100" s="38">
        <v>500</v>
      </c>
      <c r="E100" s="44">
        <v>500</v>
      </c>
      <c r="F100" s="39">
        <f t="shared" si="10"/>
        <v>100</v>
      </c>
      <c r="G100" s="44"/>
      <c r="H100" s="44"/>
      <c r="I100" s="44"/>
      <c r="J100" s="44"/>
      <c r="K100" s="44"/>
      <c r="L100" s="44"/>
      <c r="M100" s="44"/>
    </row>
    <row r="101" spans="1:13" x14ac:dyDescent="0.25">
      <c r="A101" s="133"/>
      <c r="B101" s="133"/>
      <c r="C101" s="37" t="s">
        <v>23</v>
      </c>
      <c r="D101" s="38"/>
      <c r="E101" s="44"/>
      <c r="F101" s="39" t="e">
        <f t="shared" si="10"/>
        <v>#DIV/0!</v>
      </c>
      <c r="G101" s="44"/>
      <c r="H101" s="44"/>
      <c r="I101" s="44"/>
      <c r="J101" s="44"/>
      <c r="K101" s="44"/>
      <c r="L101" s="44"/>
      <c r="M101" s="44"/>
    </row>
    <row r="102" spans="1:13" ht="15.75" customHeight="1" x14ac:dyDescent="0.25">
      <c r="A102" s="133" t="s">
        <v>162</v>
      </c>
      <c r="B102" s="133" t="s">
        <v>163</v>
      </c>
      <c r="C102" s="37" t="s">
        <v>18</v>
      </c>
      <c r="D102" s="38">
        <f>D103+D104+D105</f>
        <v>3800</v>
      </c>
      <c r="E102" s="44">
        <v>1177.3</v>
      </c>
      <c r="F102" s="39">
        <f t="shared" si="10"/>
        <v>30.981578947368423</v>
      </c>
      <c r="G102" s="44"/>
      <c r="H102" s="44"/>
      <c r="I102" s="44"/>
      <c r="J102" s="44"/>
      <c r="K102" s="44"/>
      <c r="L102" s="44"/>
      <c r="M102" s="44"/>
    </row>
    <row r="103" spans="1:13" x14ac:dyDescent="0.25">
      <c r="A103" s="133"/>
      <c r="B103" s="133"/>
      <c r="C103" s="37" t="s">
        <v>21</v>
      </c>
      <c r="D103" s="38">
        <v>3800</v>
      </c>
      <c r="E103" s="44">
        <v>1177.3</v>
      </c>
      <c r="F103" s="39">
        <f t="shared" si="10"/>
        <v>30.981578947368423</v>
      </c>
      <c r="G103" s="44"/>
      <c r="H103" s="44"/>
      <c r="I103" s="44"/>
      <c r="J103" s="44"/>
      <c r="K103" s="44"/>
      <c r="L103" s="44"/>
      <c r="M103" s="44"/>
    </row>
    <row r="104" spans="1:13" x14ac:dyDescent="0.25">
      <c r="A104" s="133"/>
      <c r="B104" s="133"/>
      <c r="C104" s="37" t="s">
        <v>22</v>
      </c>
      <c r="D104" s="38"/>
      <c r="E104" s="44"/>
      <c r="F104" s="39" t="e">
        <f t="shared" si="10"/>
        <v>#DIV/0!</v>
      </c>
      <c r="G104" s="44"/>
      <c r="H104" s="44"/>
      <c r="I104" s="44"/>
      <c r="J104" s="44"/>
      <c r="K104" s="44"/>
      <c r="L104" s="44"/>
      <c r="M104" s="44"/>
    </row>
    <row r="105" spans="1:13" x14ac:dyDescent="0.25">
      <c r="A105" s="133"/>
      <c r="B105" s="133"/>
      <c r="C105" s="37" t="s">
        <v>23</v>
      </c>
      <c r="D105" s="38"/>
      <c r="E105" s="44"/>
      <c r="F105" s="39" t="e">
        <f t="shared" si="10"/>
        <v>#DIV/0!</v>
      </c>
      <c r="G105" s="57"/>
      <c r="H105" s="57"/>
      <c r="I105" s="57"/>
      <c r="J105" s="44"/>
      <c r="K105" s="44"/>
      <c r="L105" s="44"/>
      <c r="M105" s="44"/>
    </row>
    <row r="106" spans="1:13" ht="15" customHeight="1" x14ac:dyDescent="0.25">
      <c r="A106" s="132" t="s">
        <v>119</v>
      </c>
      <c r="B106" s="134" t="s">
        <v>151</v>
      </c>
      <c r="C106" s="40" t="s">
        <v>18</v>
      </c>
      <c r="D106" s="41">
        <f>+D110+D114+D118</f>
        <v>2412.8000000000002</v>
      </c>
      <c r="E106" s="41">
        <f>+E110+E114+E118</f>
        <v>2412.8000000000002</v>
      </c>
      <c r="F106" s="48">
        <f t="shared" si="10"/>
        <v>100</v>
      </c>
      <c r="G106" s="133" t="s">
        <v>170</v>
      </c>
      <c r="H106" s="149">
        <v>1</v>
      </c>
      <c r="I106" s="149">
        <v>1</v>
      </c>
      <c r="J106" s="56"/>
      <c r="K106" s="44"/>
      <c r="L106" s="44"/>
      <c r="M106" s="44"/>
    </row>
    <row r="107" spans="1:13" x14ac:dyDescent="0.25">
      <c r="A107" s="132"/>
      <c r="B107" s="134"/>
      <c r="C107" s="40" t="s">
        <v>21</v>
      </c>
      <c r="D107" s="41">
        <f t="shared" ref="D107:D109" si="11">+D111+D115+D119</f>
        <v>1070.2</v>
      </c>
      <c r="E107" s="41">
        <f t="shared" ref="E107" si="12">+E111+E115+E119</f>
        <v>1070.2</v>
      </c>
      <c r="F107" s="48">
        <f t="shared" si="10"/>
        <v>100</v>
      </c>
      <c r="G107" s="144"/>
      <c r="H107" s="145"/>
      <c r="I107" s="145"/>
      <c r="J107" s="56"/>
      <c r="K107" s="44"/>
      <c r="L107" s="44"/>
      <c r="M107" s="44"/>
    </row>
    <row r="108" spans="1:13" x14ac:dyDescent="0.25">
      <c r="A108" s="132"/>
      <c r="B108" s="134"/>
      <c r="C108" s="40" t="s">
        <v>22</v>
      </c>
      <c r="D108" s="41">
        <f t="shared" si="11"/>
        <v>1342.6</v>
      </c>
      <c r="E108" s="41">
        <f t="shared" ref="E108" si="13">+E112+E116+E120</f>
        <v>1342.6</v>
      </c>
      <c r="F108" s="48">
        <f t="shared" si="10"/>
        <v>100</v>
      </c>
      <c r="G108" s="144"/>
      <c r="H108" s="145"/>
      <c r="I108" s="145"/>
      <c r="J108" s="56"/>
      <c r="K108" s="44"/>
      <c r="L108" s="44"/>
      <c r="M108" s="44"/>
    </row>
    <row r="109" spans="1:13" x14ac:dyDescent="0.25">
      <c r="A109" s="132"/>
      <c r="B109" s="134"/>
      <c r="C109" s="40" t="s">
        <v>23</v>
      </c>
      <c r="D109" s="41">
        <f t="shared" si="11"/>
        <v>0</v>
      </c>
      <c r="E109" s="41">
        <f t="shared" ref="E109" si="14">+E113+E117+E121</f>
        <v>0</v>
      </c>
      <c r="F109" s="39" t="e">
        <f t="shared" si="10"/>
        <v>#DIV/0!</v>
      </c>
      <c r="G109" s="58"/>
      <c r="H109" s="58"/>
      <c r="I109" s="58"/>
      <c r="J109" s="44"/>
      <c r="K109" s="44"/>
      <c r="L109" s="44"/>
      <c r="M109" s="44"/>
    </row>
    <row r="110" spans="1:13" ht="15" customHeight="1" x14ac:dyDescent="0.25">
      <c r="A110" s="133" t="s">
        <v>152</v>
      </c>
      <c r="B110" s="135" t="s">
        <v>150</v>
      </c>
      <c r="C110" s="37" t="s">
        <v>18</v>
      </c>
      <c r="D110" s="38">
        <v>1342.6</v>
      </c>
      <c r="E110" s="38">
        <v>1342.6</v>
      </c>
      <c r="F110" s="39">
        <f t="shared" si="10"/>
        <v>100</v>
      </c>
      <c r="G110" s="44"/>
      <c r="H110" s="44"/>
      <c r="I110" s="44"/>
      <c r="J110" s="44"/>
      <c r="K110" s="44"/>
      <c r="L110" s="44"/>
      <c r="M110" s="44"/>
    </row>
    <row r="111" spans="1:13" x14ac:dyDescent="0.25">
      <c r="A111" s="133"/>
      <c r="B111" s="135"/>
      <c r="C111" s="37" t="s">
        <v>21</v>
      </c>
      <c r="D111" s="38"/>
      <c r="E111" s="38"/>
      <c r="F111" s="39" t="e">
        <f t="shared" si="10"/>
        <v>#DIV/0!</v>
      </c>
      <c r="G111" s="44"/>
      <c r="H111" s="44"/>
      <c r="I111" s="44"/>
      <c r="J111" s="44"/>
      <c r="K111" s="44"/>
      <c r="L111" s="44"/>
      <c r="M111" s="44"/>
    </row>
    <row r="112" spans="1:13" x14ac:dyDescent="0.25">
      <c r="A112" s="133"/>
      <c r="B112" s="135"/>
      <c r="C112" s="37" t="s">
        <v>22</v>
      </c>
      <c r="D112" s="38">
        <v>1342.6</v>
      </c>
      <c r="E112" s="38">
        <v>1342.6</v>
      </c>
      <c r="F112" s="39">
        <f t="shared" si="10"/>
        <v>100</v>
      </c>
      <c r="G112" s="44"/>
      <c r="H112" s="44"/>
      <c r="I112" s="44"/>
      <c r="J112" s="44"/>
      <c r="K112" s="44"/>
      <c r="L112" s="44"/>
      <c r="M112" s="44"/>
    </row>
    <row r="113" spans="1:13" x14ac:dyDescent="0.25">
      <c r="A113" s="133"/>
      <c r="B113" s="135"/>
      <c r="C113" s="37" t="s">
        <v>23</v>
      </c>
      <c r="D113" s="38"/>
      <c r="E113" s="38"/>
      <c r="F113" s="39" t="e">
        <f t="shared" si="10"/>
        <v>#DIV/0!</v>
      </c>
      <c r="G113" s="44"/>
      <c r="H113" s="44"/>
      <c r="I113" s="44"/>
      <c r="J113" s="44"/>
      <c r="K113" s="44"/>
      <c r="L113" s="44"/>
      <c r="M113" s="44"/>
    </row>
    <row r="114" spans="1:13" ht="15" customHeight="1" x14ac:dyDescent="0.25">
      <c r="A114" s="133" t="s">
        <v>132</v>
      </c>
      <c r="B114" s="135" t="s">
        <v>154</v>
      </c>
      <c r="C114" s="37" t="s">
        <v>18</v>
      </c>
      <c r="D114" s="38">
        <v>236.9</v>
      </c>
      <c r="E114" s="38">
        <v>236.9</v>
      </c>
      <c r="F114" s="39">
        <f t="shared" si="10"/>
        <v>100</v>
      </c>
      <c r="G114" s="44"/>
      <c r="H114" s="44"/>
      <c r="I114" s="44"/>
      <c r="J114" s="44"/>
      <c r="K114" s="44"/>
      <c r="L114" s="44"/>
      <c r="M114" s="44"/>
    </row>
    <row r="115" spans="1:13" x14ac:dyDescent="0.25">
      <c r="A115" s="133"/>
      <c r="B115" s="135"/>
      <c r="C115" s="37" t="s">
        <v>21</v>
      </c>
      <c r="D115" s="38">
        <v>236.9</v>
      </c>
      <c r="E115" s="38">
        <v>236.9</v>
      </c>
      <c r="F115" s="39">
        <f t="shared" si="10"/>
        <v>100</v>
      </c>
      <c r="G115" s="44"/>
      <c r="H115" s="44"/>
      <c r="I115" s="44"/>
      <c r="J115" s="44"/>
      <c r="K115" s="44"/>
      <c r="L115" s="44"/>
      <c r="M115" s="44"/>
    </row>
    <row r="116" spans="1:13" x14ac:dyDescent="0.25">
      <c r="A116" s="133"/>
      <c r="B116" s="135"/>
      <c r="C116" s="37" t="s">
        <v>22</v>
      </c>
      <c r="D116" s="38"/>
      <c r="E116" s="38"/>
      <c r="F116" s="39" t="e">
        <f t="shared" si="10"/>
        <v>#DIV/0!</v>
      </c>
      <c r="G116" s="44"/>
      <c r="H116" s="44"/>
      <c r="I116" s="44"/>
      <c r="J116" s="44"/>
      <c r="K116" s="44"/>
      <c r="L116" s="44"/>
      <c r="M116" s="44"/>
    </row>
    <row r="117" spans="1:13" x14ac:dyDescent="0.25">
      <c r="A117" s="133"/>
      <c r="B117" s="135"/>
      <c r="C117" s="37" t="s">
        <v>23</v>
      </c>
      <c r="D117" s="38"/>
      <c r="E117" s="38"/>
      <c r="F117" s="39" t="e">
        <f t="shared" si="10"/>
        <v>#DIV/0!</v>
      </c>
      <c r="G117" s="44"/>
      <c r="H117" s="44"/>
      <c r="I117" s="44"/>
      <c r="J117" s="44"/>
      <c r="K117" s="44"/>
      <c r="L117" s="44"/>
      <c r="M117" s="44"/>
    </row>
    <row r="118" spans="1:13" ht="15" customHeight="1" x14ac:dyDescent="0.25">
      <c r="A118" s="133" t="s">
        <v>131</v>
      </c>
      <c r="B118" s="135" t="s">
        <v>153</v>
      </c>
      <c r="C118" s="37" t="s">
        <v>18</v>
      </c>
      <c r="D118" s="38">
        <v>833.3</v>
      </c>
      <c r="E118" s="38">
        <v>833.3</v>
      </c>
      <c r="F118" s="39">
        <f t="shared" si="10"/>
        <v>100</v>
      </c>
      <c r="G118" s="44"/>
      <c r="H118" s="44"/>
      <c r="I118" s="44"/>
      <c r="J118" s="44"/>
      <c r="K118" s="44"/>
      <c r="L118" s="44"/>
      <c r="M118" s="44"/>
    </row>
    <row r="119" spans="1:13" x14ac:dyDescent="0.25">
      <c r="A119" s="133"/>
      <c r="B119" s="135"/>
      <c r="C119" s="37" t="s">
        <v>21</v>
      </c>
      <c r="D119" s="38">
        <v>833.3</v>
      </c>
      <c r="E119" s="38">
        <v>833.3</v>
      </c>
      <c r="F119" s="39">
        <f t="shared" si="10"/>
        <v>100</v>
      </c>
      <c r="G119" s="44"/>
      <c r="H119" s="44"/>
      <c r="I119" s="44"/>
      <c r="J119" s="44"/>
      <c r="K119" s="44"/>
      <c r="L119" s="44"/>
      <c r="M119" s="44"/>
    </row>
    <row r="120" spans="1:13" x14ac:dyDescent="0.25">
      <c r="A120" s="133"/>
      <c r="B120" s="135"/>
      <c r="C120" s="37" t="s">
        <v>22</v>
      </c>
      <c r="D120" s="38"/>
      <c r="E120" s="38"/>
      <c r="F120" s="39" t="e">
        <f t="shared" si="10"/>
        <v>#DIV/0!</v>
      </c>
      <c r="G120" s="44"/>
      <c r="H120" s="44"/>
      <c r="I120" s="44"/>
      <c r="J120" s="44"/>
      <c r="K120" s="44"/>
      <c r="L120" s="44"/>
      <c r="M120" s="44"/>
    </row>
    <row r="121" spans="1:13" ht="25.5" customHeight="1" x14ac:dyDescent="0.25">
      <c r="A121" s="133"/>
      <c r="B121" s="135"/>
      <c r="C121" s="37" t="s">
        <v>23</v>
      </c>
      <c r="D121" s="38"/>
      <c r="E121" s="38"/>
      <c r="F121" s="39" t="e">
        <f t="shared" si="10"/>
        <v>#DIV/0!</v>
      </c>
      <c r="G121" s="44"/>
      <c r="H121" s="44"/>
      <c r="I121" s="44"/>
      <c r="J121" s="44"/>
      <c r="K121" s="44"/>
      <c r="L121" s="44"/>
      <c r="M121" s="44"/>
    </row>
    <row r="122" spans="1:13" ht="36.75" customHeight="1" x14ac:dyDescent="0.25">
      <c r="A122" s="132" t="s">
        <v>120</v>
      </c>
      <c r="B122" s="134" t="s">
        <v>155</v>
      </c>
      <c r="C122" s="40" t="s">
        <v>18</v>
      </c>
      <c r="D122" s="41">
        <f>D126+D130+D134+D138</f>
        <v>13093.800000000001</v>
      </c>
      <c r="E122" s="41">
        <f>E126+E130+E134+E138</f>
        <v>13093.800000000001</v>
      </c>
      <c r="F122" s="48">
        <f t="shared" si="10"/>
        <v>100</v>
      </c>
      <c r="G122" s="37" t="s">
        <v>169</v>
      </c>
      <c r="H122" s="47">
        <v>0.8</v>
      </c>
      <c r="I122" s="47">
        <v>0.7</v>
      </c>
      <c r="J122" s="38" t="s">
        <v>168</v>
      </c>
      <c r="K122" s="56"/>
      <c r="L122" s="44"/>
      <c r="M122" s="44"/>
    </row>
    <row r="123" spans="1:13" ht="77.25" x14ac:dyDescent="0.25">
      <c r="A123" s="132"/>
      <c r="B123" s="134"/>
      <c r="C123" s="40" t="s">
        <v>21</v>
      </c>
      <c r="D123" s="41">
        <f t="shared" ref="D123:D125" si="15">D127+D131+D135+D139</f>
        <v>12700.900000000001</v>
      </c>
      <c r="E123" s="41">
        <f t="shared" ref="E123" si="16">E127+E131+E135+E139</f>
        <v>12700.900000000001</v>
      </c>
      <c r="F123" s="48">
        <f t="shared" si="10"/>
        <v>100</v>
      </c>
      <c r="G123" s="37" t="s">
        <v>167</v>
      </c>
      <c r="H123" s="47">
        <v>1</v>
      </c>
      <c r="I123" s="47">
        <v>1</v>
      </c>
      <c r="J123" s="38"/>
      <c r="K123" s="56"/>
      <c r="L123" s="44"/>
      <c r="M123" s="44"/>
    </row>
    <row r="124" spans="1:13" ht="39.75" customHeight="1" x14ac:dyDescent="0.25">
      <c r="A124" s="132"/>
      <c r="B124" s="134"/>
      <c r="C124" s="40" t="s">
        <v>22</v>
      </c>
      <c r="D124" s="41">
        <f t="shared" si="15"/>
        <v>392.9</v>
      </c>
      <c r="E124" s="41">
        <f t="shared" ref="E124" si="17">E128+E132+E136+E140</f>
        <v>392.9</v>
      </c>
      <c r="F124" s="48">
        <f t="shared" si="10"/>
        <v>100</v>
      </c>
      <c r="G124" s="137" t="s">
        <v>166</v>
      </c>
      <c r="H124" s="150">
        <v>0.6</v>
      </c>
      <c r="I124" s="150">
        <v>0.62</v>
      </c>
      <c r="J124" s="139"/>
      <c r="K124" s="56"/>
      <c r="L124" s="44"/>
      <c r="M124" s="44"/>
    </row>
    <row r="125" spans="1:13" x14ac:dyDescent="0.25">
      <c r="A125" s="132"/>
      <c r="B125" s="134"/>
      <c r="C125" s="40" t="s">
        <v>23</v>
      </c>
      <c r="D125" s="41">
        <f t="shared" si="15"/>
        <v>0</v>
      </c>
      <c r="E125" s="41">
        <f t="shared" ref="E125" si="18">E129+E133+E137+E141</f>
        <v>0</v>
      </c>
      <c r="F125" s="48" t="e">
        <f t="shared" si="10"/>
        <v>#DIV/0!</v>
      </c>
      <c r="G125" s="137"/>
      <c r="H125" s="139"/>
      <c r="I125" s="139"/>
      <c r="J125" s="139"/>
      <c r="K125" s="56"/>
      <c r="L125" s="44"/>
      <c r="M125" s="44"/>
    </row>
    <row r="126" spans="1:13" ht="15" customHeight="1" x14ac:dyDescent="0.25">
      <c r="A126" s="133" t="s">
        <v>108</v>
      </c>
      <c r="B126" s="135" t="s">
        <v>164</v>
      </c>
      <c r="C126" s="37" t="s">
        <v>18</v>
      </c>
      <c r="D126" s="38">
        <f>D127+D128+D129</f>
        <v>11204.1</v>
      </c>
      <c r="E126" s="38">
        <f>E127+E128+E129</f>
        <v>11204.1</v>
      </c>
      <c r="F126" s="39">
        <f t="shared" si="10"/>
        <v>100</v>
      </c>
      <c r="G126" s="58"/>
      <c r="H126" s="58"/>
      <c r="I126" s="58"/>
      <c r="J126" s="58"/>
      <c r="K126" s="44"/>
      <c r="L126" s="44"/>
      <c r="M126" s="44"/>
    </row>
    <row r="127" spans="1:13" x14ac:dyDescent="0.25">
      <c r="A127" s="133"/>
      <c r="B127" s="135"/>
      <c r="C127" s="37" t="s">
        <v>21</v>
      </c>
      <c r="D127" s="38">
        <v>10811.2</v>
      </c>
      <c r="E127" s="38">
        <v>10811.2</v>
      </c>
      <c r="F127" s="39">
        <f t="shared" si="10"/>
        <v>100</v>
      </c>
      <c r="G127" s="44"/>
      <c r="H127" s="44"/>
      <c r="I127" s="44"/>
      <c r="J127" s="44"/>
      <c r="K127" s="44"/>
      <c r="L127" s="44"/>
      <c r="M127" s="44"/>
    </row>
    <row r="128" spans="1:13" x14ac:dyDescent="0.25">
      <c r="A128" s="133"/>
      <c r="B128" s="135"/>
      <c r="C128" s="37" t="s">
        <v>22</v>
      </c>
      <c r="D128" s="38">
        <v>392.9</v>
      </c>
      <c r="E128" s="38">
        <v>392.9</v>
      </c>
      <c r="F128" s="39">
        <f t="shared" si="10"/>
        <v>100</v>
      </c>
      <c r="G128" s="44"/>
      <c r="H128" s="44"/>
      <c r="I128" s="44"/>
      <c r="J128" s="44"/>
      <c r="K128" s="44"/>
      <c r="L128" s="44"/>
      <c r="M128" s="44"/>
    </row>
    <row r="129" spans="1:13" x14ac:dyDescent="0.25">
      <c r="A129" s="133"/>
      <c r="B129" s="135"/>
      <c r="C129" s="37" t="s">
        <v>23</v>
      </c>
      <c r="D129" s="38"/>
      <c r="E129" s="38"/>
      <c r="F129" s="39" t="e">
        <f t="shared" si="10"/>
        <v>#DIV/0!</v>
      </c>
      <c r="G129" s="44"/>
      <c r="H129" s="44"/>
      <c r="I129" s="44"/>
      <c r="J129" s="44"/>
      <c r="K129" s="44"/>
      <c r="L129" s="44"/>
      <c r="M129" s="44"/>
    </row>
    <row r="130" spans="1:13" ht="15" customHeight="1" x14ac:dyDescent="0.25">
      <c r="A130" s="133" t="s">
        <v>132</v>
      </c>
      <c r="B130" s="135" t="s">
        <v>121</v>
      </c>
      <c r="C130" s="37" t="s">
        <v>18</v>
      </c>
      <c r="D130" s="38">
        <v>1755</v>
      </c>
      <c r="E130" s="38">
        <v>1755</v>
      </c>
      <c r="F130" s="39">
        <f t="shared" si="10"/>
        <v>100</v>
      </c>
      <c r="G130" s="44"/>
      <c r="H130" s="44"/>
      <c r="I130" s="44"/>
      <c r="J130" s="44"/>
      <c r="K130" s="44"/>
      <c r="L130" s="44"/>
      <c r="M130" s="44"/>
    </row>
    <row r="131" spans="1:13" x14ac:dyDescent="0.25">
      <c r="A131" s="133"/>
      <c r="B131" s="135"/>
      <c r="C131" s="37" t="s">
        <v>21</v>
      </c>
      <c r="D131" s="38">
        <v>1755</v>
      </c>
      <c r="E131" s="38">
        <v>1755</v>
      </c>
      <c r="F131" s="39">
        <f t="shared" si="10"/>
        <v>100</v>
      </c>
      <c r="G131" s="44"/>
      <c r="H131" s="44"/>
      <c r="I131" s="44"/>
      <c r="J131" s="44"/>
      <c r="K131" s="44"/>
      <c r="L131" s="44"/>
      <c r="M131" s="44"/>
    </row>
    <row r="132" spans="1:13" x14ac:dyDescent="0.25">
      <c r="A132" s="133"/>
      <c r="B132" s="135"/>
      <c r="C132" s="37" t="s">
        <v>22</v>
      </c>
      <c r="D132" s="38"/>
      <c r="E132" s="38"/>
      <c r="F132" s="39" t="e">
        <f t="shared" si="10"/>
        <v>#DIV/0!</v>
      </c>
      <c r="G132" s="44"/>
      <c r="H132" s="44"/>
      <c r="I132" s="44"/>
      <c r="J132" s="44"/>
      <c r="K132" s="44"/>
      <c r="L132" s="44"/>
      <c r="M132" s="44"/>
    </row>
    <row r="133" spans="1:13" x14ac:dyDescent="0.25">
      <c r="A133" s="133"/>
      <c r="B133" s="135"/>
      <c r="C133" s="37" t="s">
        <v>23</v>
      </c>
      <c r="D133" s="38"/>
      <c r="E133" s="38"/>
      <c r="F133" s="39" t="e">
        <f t="shared" si="10"/>
        <v>#DIV/0!</v>
      </c>
      <c r="G133" s="44"/>
      <c r="H133" s="44"/>
      <c r="I133" s="44"/>
      <c r="J133" s="44"/>
      <c r="K133" s="44"/>
      <c r="L133" s="44"/>
      <c r="M133" s="44"/>
    </row>
    <row r="134" spans="1:13" ht="15" customHeight="1" x14ac:dyDescent="0.25">
      <c r="A134" s="133" t="s">
        <v>131</v>
      </c>
      <c r="B134" s="135" t="s">
        <v>156</v>
      </c>
      <c r="C134" s="37" t="s">
        <v>18</v>
      </c>
      <c r="D134" s="38">
        <v>50</v>
      </c>
      <c r="E134" s="38">
        <v>50</v>
      </c>
      <c r="F134" s="39">
        <f t="shared" si="10"/>
        <v>100</v>
      </c>
      <c r="G134" s="44"/>
      <c r="H134" s="44"/>
      <c r="I134" s="44"/>
      <c r="J134" s="44"/>
      <c r="K134" s="44"/>
      <c r="L134" s="44"/>
      <c r="M134" s="44"/>
    </row>
    <row r="135" spans="1:13" x14ac:dyDescent="0.25">
      <c r="A135" s="133"/>
      <c r="B135" s="135"/>
      <c r="C135" s="37" t="s">
        <v>21</v>
      </c>
      <c r="D135" s="38">
        <v>50</v>
      </c>
      <c r="E135" s="38">
        <v>50</v>
      </c>
      <c r="F135" s="39">
        <f t="shared" si="10"/>
        <v>100</v>
      </c>
      <c r="G135" s="44"/>
      <c r="H135" s="44"/>
      <c r="I135" s="44"/>
      <c r="J135" s="44"/>
      <c r="K135" s="44"/>
      <c r="L135" s="44"/>
      <c r="M135" s="44"/>
    </row>
    <row r="136" spans="1:13" x14ac:dyDescent="0.25">
      <c r="A136" s="133"/>
      <c r="B136" s="135"/>
      <c r="C136" s="37" t="s">
        <v>22</v>
      </c>
      <c r="D136" s="38"/>
      <c r="E136" s="38"/>
      <c r="F136" s="39" t="e">
        <f t="shared" si="10"/>
        <v>#DIV/0!</v>
      </c>
      <c r="G136" s="44"/>
      <c r="H136" s="44"/>
      <c r="I136" s="44"/>
      <c r="J136" s="44"/>
      <c r="K136" s="44"/>
      <c r="L136" s="44"/>
      <c r="M136" s="44"/>
    </row>
    <row r="137" spans="1:13" x14ac:dyDescent="0.25">
      <c r="A137" s="133"/>
      <c r="B137" s="135"/>
      <c r="C137" s="37" t="s">
        <v>23</v>
      </c>
      <c r="D137" s="38"/>
      <c r="E137" s="38"/>
      <c r="F137" s="39" t="e">
        <f t="shared" si="10"/>
        <v>#DIV/0!</v>
      </c>
      <c r="G137" s="44"/>
      <c r="H137" s="44"/>
      <c r="I137" s="44"/>
      <c r="J137" s="44"/>
      <c r="K137" s="44"/>
      <c r="L137" s="44"/>
      <c r="M137" s="44"/>
    </row>
    <row r="138" spans="1:13" ht="15" customHeight="1" x14ac:dyDescent="0.25">
      <c r="A138" s="133" t="s">
        <v>133</v>
      </c>
      <c r="B138" s="135" t="s">
        <v>157</v>
      </c>
      <c r="C138" s="37" t="s">
        <v>18</v>
      </c>
      <c r="D138" s="38">
        <v>84.7</v>
      </c>
      <c r="E138" s="38">
        <v>84.7</v>
      </c>
      <c r="F138" s="39">
        <f t="shared" si="10"/>
        <v>100</v>
      </c>
      <c r="G138" s="44"/>
      <c r="H138" s="44"/>
      <c r="I138" s="44"/>
      <c r="J138" s="44"/>
      <c r="K138" s="44"/>
      <c r="L138" s="44"/>
      <c r="M138" s="44"/>
    </row>
    <row r="139" spans="1:13" x14ac:dyDescent="0.25">
      <c r="A139" s="133"/>
      <c r="B139" s="135"/>
      <c r="C139" s="37" t="s">
        <v>21</v>
      </c>
      <c r="D139" s="38">
        <v>84.7</v>
      </c>
      <c r="E139" s="38">
        <v>84.7</v>
      </c>
      <c r="F139" s="39">
        <f t="shared" si="10"/>
        <v>100</v>
      </c>
      <c r="G139" s="44"/>
      <c r="H139" s="44"/>
      <c r="I139" s="44"/>
      <c r="J139" s="44"/>
      <c r="K139" s="44"/>
      <c r="L139" s="44"/>
      <c r="M139" s="44"/>
    </row>
    <row r="140" spans="1:13" x14ac:dyDescent="0.25">
      <c r="A140" s="133"/>
      <c r="B140" s="135"/>
      <c r="C140" s="37" t="s">
        <v>22</v>
      </c>
      <c r="D140" s="38"/>
      <c r="E140" s="38"/>
      <c r="F140" s="39" t="e">
        <f t="shared" si="10"/>
        <v>#DIV/0!</v>
      </c>
      <c r="G140" s="44"/>
      <c r="H140" s="44"/>
      <c r="I140" s="44"/>
      <c r="J140" s="44"/>
      <c r="K140" s="44"/>
      <c r="L140" s="44"/>
      <c r="M140" s="44"/>
    </row>
    <row r="141" spans="1:13" x14ac:dyDescent="0.25">
      <c r="A141" s="133"/>
      <c r="B141" s="135"/>
      <c r="C141" s="37" t="s">
        <v>23</v>
      </c>
      <c r="D141" s="38"/>
      <c r="E141" s="38"/>
      <c r="F141" s="39" t="e">
        <f t="shared" si="10"/>
        <v>#DIV/0!</v>
      </c>
      <c r="G141" s="44"/>
      <c r="H141" s="44"/>
      <c r="I141" s="44"/>
      <c r="J141" s="44"/>
      <c r="K141" s="44"/>
      <c r="L141" s="44"/>
      <c r="M141" s="44"/>
    </row>
  </sheetData>
  <mergeCells count="170">
    <mergeCell ref="G106:G108"/>
    <mergeCell ref="H106:H108"/>
    <mergeCell ref="I106:I108"/>
    <mergeCell ref="G124:G125"/>
    <mergeCell ref="H124:H125"/>
    <mergeCell ref="I124:I125"/>
    <mergeCell ref="J124:J125"/>
    <mergeCell ref="K59:K62"/>
    <mergeCell ref="L59:L62"/>
    <mergeCell ref="M59:M62"/>
    <mergeCell ref="K55:K58"/>
    <mergeCell ref="L55:L58"/>
    <mergeCell ref="M55:M58"/>
    <mergeCell ref="J51:J54"/>
    <mergeCell ref="K47:K50"/>
    <mergeCell ref="L47:L50"/>
    <mergeCell ref="M47:M50"/>
    <mergeCell ref="G49:G50"/>
    <mergeCell ref="H49:H50"/>
    <mergeCell ref="I49:I50"/>
    <mergeCell ref="J49:J50"/>
    <mergeCell ref="K51:K54"/>
    <mergeCell ref="L51:L54"/>
    <mergeCell ref="M51:M54"/>
    <mergeCell ref="K39:K42"/>
    <mergeCell ref="L39:L42"/>
    <mergeCell ref="M39:M42"/>
    <mergeCell ref="G41:G42"/>
    <mergeCell ref="H41:H42"/>
    <mergeCell ref="I41:I42"/>
    <mergeCell ref="J41:J42"/>
    <mergeCell ref="K43:K46"/>
    <mergeCell ref="L43:L46"/>
    <mergeCell ref="M43:M46"/>
    <mergeCell ref="G45:G46"/>
    <mergeCell ref="H45:H46"/>
    <mergeCell ref="I45:I46"/>
    <mergeCell ref="G43:G44"/>
    <mergeCell ref="H43:H44"/>
    <mergeCell ref="I43:I44"/>
    <mergeCell ref="J43:J46"/>
    <mergeCell ref="G37:G38"/>
    <mergeCell ref="H37:H38"/>
    <mergeCell ref="I37:I38"/>
    <mergeCell ref="J37:J38"/>
    <mergeCell ref="K37:K38"/>
    <mergeCell ref="L37:L38"/>
    <mergeCell ref="M37:M38"/>
    <mergeCell ref="G34:G36"/>
    <mergeCell ref="H34:H36"/>
    <mergeCell ref="I34:I36"/>
    <mergeCell ref="J34:J36"/>
    <mergeCell ref="K34:K36"/>
    <mergeCell ref="L34:L36"/>
    <mergeCell ref="M34:M36"/>
    <mergeCell ref="K30:K33"/>
    <mergeCell ref="L30:L33"/>
    <mergeCell ref="M30:M33"/>
    <mergeCell ref="G32:G33"/>
    <mergeCell ref="H32:H33"/>
    <mergeCell ref="I32:I33"/>
    <mergeCell ref="J32:J33"/>
    <mergeCell ref="A30:A33"/>
    <mergeCell ref="B30:B33"/>
    <mergeCell ref="G30:G31"/>
    <mergeCell ref="H30:H31"/>
    <mergeCell ref="I30:I31"/>
    <mergeCell ref="J30:J31"/>
    <mergeCell ref="A26:A29"/>
    <mergeCell ref="B26:B29"/>
    <mergeCell ref="M17:M20"/>
    <mergeCell ref="A21:A25"/>
    <mergeCell ref="B21:B25"/>
    <mergeCell ref="G21:G24"/>
    <mergeCell ref="H21:H24"/>
    <mergeCell ref="I21:I24"/>
    <mergeCell ref="J21:J24"/>
    <mergeCell ref="K21:K24"/>
    <mergeCell ref="L21:L24"/>
    <mergeCell ref="M21:M24"/>
    <mergeCell ref="K26:K29"/>
    <mergeCell ref="L26:L29"/>
    <mergeCell ref="M26:M29"/>
    <mergeCell ref="G28:G29"/>
    <mergeCell ref="H28:H29"/>
    <mergeCell ref="I28:I29"/>
    <mergeCell ref="J28:J29"/>
    <mergeCell ref="L13:L16"/>
    <mergeCell ref="M13:M16"/>
    <mergeCell ref="A17:A20"/>
    <mergeCell ref="B17:B20"/>
    <mergeCell ref="G17:G20"/>
    <mergeCell ref="H17:H20"/>
    <mergeCell ref="I17:I20"/>
    <mergeCell ref="J17:J20"/>
    <mergeCell ref="K17:K20"/>
    <mergeCell ref="L17:L20"/>
    <mergeCell ref="A13:B16"/>
    <mergeCell ref="G13:G16"/>
    <mergeCell ref="H13:H16"/>
    <mergeCell ref="I13:I16"/>
    <mergeCell ref="J13:J16"/>
    <mergeCell ref="K13:K16"/>
    <mergeCell ref="H9:H11"/>
    <mergeCell ref="I9:I11"/>
    <mergeCell ref="J9:J11"/>
    <mergeCell ref="K9:M9"/>
    <mergeCell ref="K10:K11"/>
    <mergeCell ref="L10:L11"/>
    <mergeCell ref="M10:M11"/>
    <mergeCell ref="B9:B11"/>
    <mergeCell ref="C9:C11"/>
    <mergeCell ref="D9:D11"/>
    <mergeCell ref="E9:E11"/>
    <mergeCell ref="F9:F11"/>
    <mergeCell ref="G9:G11"/>
    <mergeCell ref="B34:B37"/>
    <mergeCell ref="B38:B41"/>
    <mergeCell ref="B42:B45"/>
    <mergeCell ref="B46:B49"/>
    <mergeCell ref="B50:B53"/>
    <mergeCell ref="B54:B57"/>
    <mergeCell ref="B58:B61"/>
    <mergeCell ref="B62:B65"/>
    <mergeCell ref="B66:B69"/>
    <mergeCell ref="B70:B73"/>
    <mergeCell ref="B74:B77"/>
    <mergeCell ref="B78:B81"/>
    <mergeCell ref="B82:B85"/>
    <mergeCell ref="B86:B89"/>
    <mergeCell ref="B90:B93"/>
    <mergeCell ref="B94:B97"/>
    <mergeCell ref="B98:B101"/>
    <mergeCell ref="B102:B105"/>
    <mergeCell ref="B106:B109"/>
    <mergeCell ref="B110:B113"/>
    <mergeCell ref="B114:B117"/>
    <mergeCell ref="B118:B121"/>
    <mergeCell ref="B122:B125"/>
    <mergeCell ref="B126:B129"/>
    <mergeCell ref="B130:B133"/>
    <mergeCell ref="B134:B137"/>
    <mergeCell ref="B138:B141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B13" sqref="B13:B14"/>
    </sheetView>
  </sheetViews>
  <sheetFormatPr defaultRowHeight="15" x14ac:dyDescent="0.25"/>
  <cols>
    <col min="2" max="2" width="26.140625" customWidth="1"/>
    <col min="3" max="3" width="14.85546875" customWidth="1"/>
    <col min="4" max="4" width="14.42578125" customWidth="1"/>
    <col min="5" max="5" width="17.28515625" customWidth="1"/>
  </cols>
  <sheetData>
    <row r="1" spans="1:5" ht="15.75" x14ac:dyDescent="0.25">
      <c r="E1" s="9" t="s">
        <v>64</v>
      </c>
    </row>
    <row r="2" spans="1:5" ht="15.75" x14ac:dyDescent="0.25">
      <c r="A2" s="3"/>
    </row>
    <row r="3" spans="1:5" ht="15.75" x14ac:dyDescent="0.25">
      <c r="A3" s="23" t="s">
        <v>65</v>
      </c>
    </row>
    <row r="4" spans="1:5" ht="15.75" x14ac:dyDescent="0.25">
      <c r="A4" s="23" t="s">
        <v>66</v>
      </c>
    </row>
    <row r="5" spans="1:5" ht="15.75" x14ac:dyDescent="0.25">
      <c r="A5" s="23" t="s">
        <v>67</v>
      </c>
    </row>
    <row r="6" spans="1:5" ht="15.75" x14ac:dyDescent="0.25">
      <c r="A6" s="23" t="s">
        <v>68</v>
      </c>
    </row>
    <row r="7" spans="1:5" ht="15.75" x14ac:dyDescent="0.25">
      <c r="A7" s="23" t="s">
        <v>69</v>
      </c>
    </row>
    <row r="8" spans="1:5" ht="15.75" x14ac:dyDescent="0.25">
      <c r="A8" s="23" t="s">
        <v>70</v>
      </c>
    </row>
    <row r="9" spans="1:5" ht="15.75" x14ac:dyDescent="0.25">
      <c r="A9" s="23" t="s">
        <v>71</v>
      </c>
    </row>
    <row r="10" spans="1:5" ht="15.75" x14ac:dyDescent="0.25">
      <c r="A10" s="23" t="s">
        <v>72</v>
      </c>
    </row>
    <row r="11" spans="1:5" ht="15.75" x14ac:dyDescent="0.25">
      <c r="A11" s="23" t="s">
        <v>73</v>
      </c>
    </row>
    <row r="12" spans="1:5" ht="16.5" thickBot="1" x14ac:dyDescent="0.3">
      <c r="A12" s="3"/>
    </row>
    <row r="13" spans="1:5" ht="16.5" thickBot="1" x14ac:dyDescent="0.3">
      <c r="A13" s="153" t="s">
        <v>40</v>
      </c>
      <c r="B13" s="153" t="s">
        <v>74</v>
      </c>
      <c r="C13" s="127" t="s">
        <v>75</v>
      </c>
      <c r="D13" s="151"/>
      <c r="E13" s="152"/>
    </row>
    <row r="14" spans="1:5" ht="129" customHeight="1" thickBot="1" x14ac:dyDescent="0.3">
      <c r="A14" s="154"/>
      <c r="B14" s="154"/>
      <c r="C14" s="18" t="s">
        <v>76</v>
      </c>
      <c r="D14" s="18" t="s">
        <v>77</v>
      </c>
      <c r="E14" s="18" t="s">
        <v>78</v>
      </c>
    </row>
    <row r="15" spans="1:5" ht="16.5" thickBot="1" x14ac:dyDescent="0.3">
      <c r="A15" s="16">
        <v>1</v>
      </c>
      <c r="B15" s="18">
        <v>2</v>
      </c>
      <c r="C15" s="18">
        <v>6</v>
      </c>
      <c r="D15" s="18">
        <v>7</v>
      </c>
      <c r="E15" s="18">
        <v>8</v>
      </c>
    </row>
    <row r="16" spans="1:5" ht="16.5" thickBot="1" x14ac:dyDescent="0.3">
      <c r="A16" s="22"/>
      <c r="B16" s="127" t="s">
        <v>31</v>
      </c>
      <c r="C16" s="151"/>
      <c r="D16" s="151"/>
      <c r="E16" s="152"/>
    </row>
    <row r="17" spans="1:5" ht="16.5" thickBot="1" x14ac:dyDescent="0.3">
      <c r="A17" s="22"/>
      <c r="B17" s="127" t="s">
        <v>32</v>
      </c>
      <c r="C17" s="151"/>
      <c r="D17" s="151"/>
      <c r="E17" s="152"/>
    </row>
    <row r="18" spans="1:5" ht="16.5" thickBot="1" x14ac:dyDescent="0.3">
      <c r="A18" s="16">
        <v>1</v>
      </c>
      <c r="B18" s="18" t="s">
        <v>79</v>
      </c>
      <c r="C18" s="17"/>
      <c r="D18" s="17"/>
      <c r="E18" s="17"/>
    </row>
    <row r="19" spans="1:5" ht="16.5" thickBot="1" x14ac:dyDescent="0.3">
      <c r="A19" s="16">
        <v>2</v>
      </c>
      <c r="B19" s="18" t="s">
        <v>79</v>
      </c>
      <c r="C19" s="17"/>
      <c r="D19" s="17"/>
      <c r="E19" s="17"/>
    </row>
    <row r="20" spans="1:5" ht="16.5" thickBot="1" x14ac:dyDescent="0.3">
      <c r="A20" s="16">
        <v>3</v>
      </c>
      <c r="B20" s="18" t="s">
        <v>80</v>
      </c>
      <c r="C20" s="17"/>
      <c r="D20" s="17"/>
      <c r="E20" s="17"/>
    </row>
    <row r="21" spans="1:5" ht="16.5" thickBot="1" x14ac:dyDescent="0.3">
      <c r="A21" s="16" t="s">
        <v>33</v>
      </c>
      <c r="B21" s="18" t="s">
        <v>33</v>
      </c>
      <c r="C21" s="17"/>
      <c r="D21" s="17"/>
      <c r="E21" s="17"/>
    </row>
    <row r="22" spans="1:5" ht="16.5" thickBot="1" x14ac:dyDescent="0.3">
      <c r="A22" s="22"/>
      <c r="B22" s="127" t="s">
        <v>34</v>
      </c>
      <c r="C22" s="151"/>
      <c r="D22" s="151"/>
      <c r="E22" s="152"/>
    </row>
    <row r="23" spans="1:5" ht="16.5" thickBot="1" x14ac:dyDescent="0.3">
      <c r="A23" s="16" t="s">
        <v>33</v>
      </c>
      <c r="B23" s="18" t="s">
        <v>79</v>
      </c>
      <c r="C23" s="17"/>
      <c r="D23" s="17"/>
      <c r="E23" s="17"/>
    </row>
    <row r="24" spans="1:5" ht="16.5" thickBot="1" x14ac:dyDescent="0.3">
      <c r="A24" s="16" t="s">
        <v>33</v>
      </c>
      <c r="B24" s="18" t="s">
        <v>79</v>
      </c>
      <c r="C24" s="17"/>
      <c r="D24" s="17"/>
      <c r="E24" s="17"/>
    </row>
    <row r="25" spans="1:5" ht="16.5" thickBot="1" x14ac:dyDescent="0.3">
      <c r="A25" s="16" t="s">
        <v>33</v>
      </c>
      <c r="B25" s="18" t="s">
        <v>80</v>
      </c>
      <c r="C25" s="17"/>
      <c r="D25" s="17"/>
      <c r="E25" s="17"/>
    </row>
    <row r="26" spans="1:5" ht="16.5" thickBot="1" x14ac:dyDescent="0.3">
      <c r="A26" s="16" t="s">
        <v>33</v>
      </c>
      <c r="B26" s="18" t="s">
        <v>33</v>
      </c>
      <c r="C26" s="17"/>
      <c r="D26" s="17"/>
      <c r="E26" s="17"/>
    </row>
    <row r="27" spans="1:5" ht="16.5" thickBot="1" x14ac:dyDescent="0.3">
      <c r="A27" s="22"/>
      <c r="B27" s="127" t="s">
        <v>81</v>
      </c>
      <c r="C27" s="151"/>
      <c r="D27" s="151"/>
      <c r="E27" s="152"/>
    </row>
    <row r="28" spans="1:5" ht="16.5" thickBot="1" x14ac:dyDescent="0.3">
      <c r="A28" s="22"/>
      <c r="B28" s="127" t="s">
        <v>82</v>
      </c>
      <c r="C28" s="151"/>
      <c r="D28" s="151"/>
      <c r="E28" s="152"/>
    </row>
    <row r="29" spans="1:5" ht="16.5" thickBot="1" x14ac:dyDescent="0.3">
      <c r="A29" s="16" t="s">
        <v>33</v>
      </c>
      <c r="B29" s="18" t="s">
        <v>79</v>
      </c>
      <c r="C29" s="17"/>
      <c r="D29" s="17"/>
      <c r="E29" s="17"/>
    </row>
    <row r="30" spans="1:5" ht="16.5" thickBot="1" x14ac:dyDescent="0.3">
      <c r="A30" s="16" t="s">
        <v>33</v>
      </c>
      <c r="B30" s="18" t="s">
        <v>79</v>
      </c>
      <c r="C30" s="17"/>
      <c r="D30" s="17"/>
      <c r="E30" s="17"/>
    </row>
    <row r="31" spans="1:5" ht="16.5" thickBot="1" x14ac:dyDescent="0.3">
      <c r="A31" s="16" t="s">
        <v>33</v>
      </c>
      <c r="B31" s="18" t="s">
        <v>80</v>
      </c>
      <c r="C31" s="17"/>
      <c r="D31" s="17"/>
      <c r="E31" s="17"/>
    </row>
    <row r="32" spans="1:5" ht="16.5" thickBot="1" x14ac:dyDescent="0.3">
      <c r="A32" s="16" t="s">
        <v>33</v>
      </c>
      <c r="B32" s="18" t="s">
        <v>33</v>
      </c>
      <c r="C32" s="17"/>
      <c r="D32" s="17"/>
      <c r="E32" s="17"/>
    </row>
    <row r="33" spans="1:1" ht="15.75" x14ac:dyDescent="0.25">
      <c r="A33" s="3"/>
    </row>
  </sheetData>
  <mergeCells count="8">
    <mergeCell ref="B27:E27"/>
    <mergeCell ref="B28:E28"/>
    <mergeCell ref="A13:A14"/>
    <mergeCell ref="B13:B14"/>
    <mergeCell ref="C13:E13"/>
    <mergeCell ref="B16:E16"/>
    <mergeCell ref="B17:E17"/>
    <mergeCell ref="B22:E2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E6" sqref="E6"/>
    </sheetView>
  </sheetViews>
  <sheetFormatPr defaultRowHeight="15" x14ac:dyDescent="0.25"/>
  <sheetData>
    <row r="1" spans="1:15" ht="15.75" x14ac:dyDescent="0.25">
      <c r="A1" s="3"/>
      <c r="O1" s="9" t="s">
        <v>83</v>
      </c>
    </row>
    <row r="2" spans="1:15" ht="15.75" x14ac:dyDescent="0.25">
      <c r="C2" s="24" t="s">
        <v>84</v>
      </c>
      <c r="D2" s="25"/>
      <c r="E2" s="25"/>
      <c r="F2" s="25"/>
      <c r="G2" s="25"/>
      <c r="H2" s="25"/>
      <c r="I2" s="25"/>
      <c r="J2" s="25"/>
    </row>
    <row r="3" spans="1:15" ht="15.75" x14ac:dyDescent="0.25">
      <c r="C3" s="24" t="s">
        <v>85</v>
      </c>
      <c r="D3" s="25"/>
      <c r="E3" s="25"/>
      <c r="F3" s="25"/>
      <c r="G3" s="25"/>
      <c r="H3" s="25"/>
      <c r="I3" s="25"/>
      <c r="J3" s="25"/>
    </row>
    <row r="4" spans="1:15" ht="15.75" x14ac:dyDescent="0.25">
      <c r="C4" s="24" t="s">
        <v>86</v>
      </c>
      <c r="D4" s="25"/>
      <c r="E4" s="25"/>
      <c r="F4" s="25"/>
      <c r="G4" s="25"/>
      <c r="H4" s="25"/>
      <c r="I4" s="25"/>
      <c r="J4" s="25"/>
    </row>
    <row r="5" spans="1:15" ht="15.75" x14ac:dyDescent="0.25">
      <c r="C5" s="24" t="s">
        <v>87</v>
      </c>
      <c r="D5" s="25"/>
      <c r="E5" s="25"/>
      <c r="F5" s="25"/>
      <c r="G5" s="25"/>
      <c r="H5" s="25"/>
      <c r="I5" s="25"/>
      <c r="J5" s="25"/>
    </row>
    <row r="6" spans="1:15" ht="15.75" x14ac:dyDescent="0.25">
      <c r="C6" s="24" t="s">
        <v>88</v>
      </c>
      <c r="D6" s="25"/>
      <c r="E6" s="25"/>
      <c r="F6" s="25"/>
      <c r="G6" s="25"/>
      <c r="H6" s="25"/>
      <c r="I6" s="25"/>
      <c r="J6" s="25"/>
    </row>
    <row r="7" spans="1:15" ht="15.75" x14ac:dyDescent="0.25">
      <c r="C7" s="24" t="s">
        <v>89</v>
      </c>
      <c r="D7" s="25"/>
      <c r="E7" s="25"/>
      <c r="F7" s="25"/>
      <c r="G7" s="25"/>
      <c r="H7" s="25"/>
      <c r="I7" s="25"/>
      <c r="J7" s="25"/>
    </row>
    <row r="8" spans="1:15" ht="15.75" x14ac:dyDescent="0.25">
      <c r="C8" s="24" t="s">
        <v>72</v>
      </c>
      <c r="D8" s="25"/>
      <c r="E8" s="25"/>
      <c r="F8" s="25"/>
      <c r="G8" s="25"/>
      <c r="H8" s="25"/>
      <c r="I8" s="25"/>
      <c r="J8" s="25"/>
    </row>
    <row r="9" spans="1:15" ht="15.75" x14ac:dyDescent="0.25">
      <c r="C9" s="24" t="s">
        <v>73</v>
      </c>
      <c r="D9" s="25"/>
      <c r="E9" s="25"/>
      <c r="F9" s="25"/>
      <c r="G9" s="25"/>
      <c r="H9" s="25"/>
      <c r="I9" s="25"/>
      <c r="J9" s="25"/>
    </row>
    <row r="10" spans="1:15" ht="16.5" thickBot="1" x14ac:dyDescent="0.3">
      <c r="A10" s="3"/>
    </row>
    <row r="11" spans="1:15" ht="15.75" thickBot="1" x14ac:dyDescent="0.3">
      <c r="A11" s="91" t="s">
        <v>90</v>
      </c>
      <c r="B11" s="91" t="s">
        <v>91</v>
      </c>
      <c r="C11" s="91" t="s">
        <v>92</v>
      </c>
      <c r="D11" s="91" t="s">
        <v>93</v>
      </c>
      <c r="E11" s="91" t="s">
        <v>94</v>
      </c>
      <c r="F11" s="91" t="s">
        <v>95</v>
      </c>
      <c r="G11" s="91" t="s">
        <v>96</v>
      </c>
      <c r="H11" s="91" t="s">
        <v>97</v>
      </c>
      <c r="I11" s="91" t="s">
        <v>98</v>
      </c>
      <c r="J11" s="118" t="s">
        <v>99</v>
      </c>
      <c r="K11" s="156"/>
      <c r="L11" s="156"/>
      <c r="M11" s="156"/>
      <c r="N11" s="156"/>
      <c r="O11" s="119"/>
    </row>
    <row r="12" spans="1:15" ht="15.75" thickBot="1" x14ac:dyDescent="0.3">
      <c r="A12" s="155"/>
      <c r="B12" s="155"/>
      <c r="C12" s="155"/>
      <c r="D12" s="155"/>
      <c r="E12" s="155"/>
      <c r="F12" s="155"/>
      <c r="G12" s="155"/>
      <c r="H12" s="155"/>
      <c r="I12" s="155"/>
      <c r="J12" s="118" t="s">
        <v>100</v>
      </c>
      <c r="K12" s="119"/>
      <c r="L12" s="91" t="s">
        <v>101</v>
      </c>
      <c r="M12" s="91" t="s">
        <v>33</v>
      </c>
      <c r="N12" s="91" t="s">
        <v>102</v>
      </c>
      <c r="O12" s="91" t="s">
        <v>18</v>
      </c>
    </row>
    <row r="13" spans="1:15" ht="108.75" customHeight="1" thickBot="1" x14ac:dyDescent="0.3">
      <c r="A13" s="92"/>
      <c r="B13" s="92"/>
      <c r="C13" s="92"/>
      <c r="D13" s="92"/>
      <c r="E13" s="92"/>
      <c r="F13" s="92"/>
      <c r="G13" s="92"/>
      <c r="H13" s="92"/>
      <c r="I13" s="92"/>
      <c r="J13" s="4" t="s">
        <v>103</v>
      </c>
      <c r="K13" s="4" t="s">
        <v>104</v>
      </c>
      <c r="L13" s="92"/>
      <c r="M13" s="92"/>
      <c r="N13" s="92"/>
      <c r="O13" s="92"/>
    </row>
    <row r="14" spans="1:15" ht="16.5" thickBot="1" x14ac:dyDescent="0.3">
      <c r="A14" s="16">
        <v>1</v>
      </c>
      <c r="B14" s="18">
        <v>2</v>
      </c>
      <c r="C14" s="18">
        <v>6</v>
      </c>
      <c r="D14" s="18">
        <v>7</v>
      </c>
      <c r="E14" s="18">
        <v>8</v>
      </c>
      <c r="F14" s="18">
        <v>9</v>
      </c>
      <c r="G14" s="18">
        <v>10</v>
      </c>
      <c r="H14" s="18">
        <v>11</v>
      </c>
      <c r="I14" s="18">
        <v>12</v>
      </c>
      <c r="J14" s="18">
        <v>13</v>
      </c>
      <c r="K14" s="18">
        <v>14</v>
      </c>
      <c r="L14" s="18">
        <v>15</v>
      </c>
      <c r="M14" s="18">
        <v>16</v>
      </c>
      <c r="N14" s="18">
        <v>17</v>
      </c>
      <c r="O14" s="18">
        <v>18</v>
      </c>
    </row>
    <row r="15" spans="1:15" ht="16.5" thickBot="1" x14ac:dyDescent="0.3">
      <c r="A15" s="157" t="s">
        <v>31</v>
      </c>
      <c r="B15" s="158"/>
      <c r="C15" s="158"/>
      <c r="D15" s="158"/>
      <c r="E15" s="158"/>
      <c r="F15" s="158"/>
      <c r="G15" s="158"/>
      <c r="H15" s="159"/>
      <c r="I15" s="5" t="s">
        <v>18</v>
      </c>
      <c r="J15" s="17"/>
      <c r="K15" s="17"/>
      <c r="L15" s="17"/>
      <c r="M15" s="17"/>
      <c r="N15" s="17"/>
      <c r="O15" s="17"/>
    </row>
    <row r="16" spans="1:15" ht="39.75" thickBot="1" x14ac:dyDescent="0.3">
      <c r="A16" s="160"/>
      <c r="B16" s="161"/>
      <c r="C16" s="161"/>
      <c r="D16" s="161"/>
      <c r="E16" s="161"/>
      <c r="F16" s="161"/>
      <c r="G16" s="161"/>
      <c r="H16" s="162"/>
      <c r="I16" s="5" t="s">
        <v>105</v>
      </c>
      <c r="J16" s="17"/>
      <c r="K16" s="17"/>
      <c r="L16" s="17"/>
      <c r="M16" s="17"/>
      <c r="N16" s="17"/>
      <c r="O16" s="17"/>
    </row>
    <row r="17" spans="1:15" ht="39.75" thickBot="1" x14ac:dyDescent="0.3">
      <c r="A17" s="160"/>
      <c r="B17" s="161"/>
      <c r="C17" s="161"/>
      <c r="D17" s="161"/>
      <c r="E17" s="161"/>
      <c r="F17" s="161"/>
      <c r="G17" s="161"/>
      <c r="H17" s="162"/>
      <c r="I17" s="5" t="s">
        <v>106</v>
      </c>
      <c r="J17" s="17"/>
      <c r="K17" s="17"/>
      <c r="L17" s="17"/>
      <c r="M17" s="17"/>
      <c r="N17" s="17"/>
      <c r="O17" s="17"/>
    </row>
    <row r="18" spans="1:15" ht="39.75" thickBot="1" x14ac:dyDescent="0.3">
      <c r="A18" s="163"/>
      <c r="B18" s="164"/>
      <c r="C18" s="164"/>
      <c r="D18" s="164"/>
      <c r="E18" s="164"/>
      <c r="F18" s="164"/>
      <c r="G18" s="164"/>
      <c r="H18" s="165"/>
      <c r="I18" s="5" t="s">
        <v>107</v>
      </c>
      <c r="J18" s="17"/>
      <c r="K18" s="17"/>
      <c r="L18" s="17"/>
      <c r="M18" s="17"/>
      <c r="N18" s="17"/>
      <c r="O18" s="17"/>
    </row>
    <row r="19" spans="1:15" ht="16.5" thickBot="1" x14ac:dyDescent="0.3">
      <c r="A19" s="157" t="s">
        <v>108</v>
      </c>
      <c r="B19" s="158"/>
      <c r="C19" s="158"/>
      <c r="D19" s="158"/>
      <c r="E19" s="158"/>
      <c r="F19" s="158"/>
      <c r="G19" s="158"/>
      <c r="H19" s="159"/>
      <c r="I19" s="5" t="s">
        <v>18</v>
      </c>
      <c r="J19" s="17"/>
      <c r="K19" s="17"/>
      <c r="L19" s="17"/>
      <c r="M19" s="17"/>
      <c r="N19" s="17"/>
      <c r="O19" s="17"/>
    </row>
    <row r="20" spans="1:15" ht="16.5" thickBot="1" x14ac:dyDescent="0.3">
      <c r="A20" s="160"/>
      <c r="B20" s="161"/>
      <c r="C20" s="161"/>
      <c r="D20" s="161"/>
      <c r="E20" s="161"/>
      <c r="F20" s="161"/>
      <c r="G20" s="161"/>
      <c r="H20" s="162"/>
      <c r="I20" s="5" t="s">
        <v>22</v>
      </c>
      <c r="J20" s="17"/>
      <c r="K20" s="17"/>
      <c r="L20" s="17"/>
      <c r="M20" s="17"/>
      <c r="N20" s="17"/>
      <c r="O20" s="17"/>
    </row>
    <row r="21" spans="1:15" ht="16.5" thickBot="1" x14ac:dyDescent="0.3">
      <c r="A21" s="160"/>
      <c r="B21" s="161"/>
      <c r="C21" s="161"/>
      <c r="D21" s="161"/>
      <c r="E21" s="161"/>
      <c r="F21" s="161"/>
      <c r="G21" s="161"/>
      <c r="H21" s="162"/>
      <c r="I21" s="5" t="s">
        <v>21</v>
      </c>
      <c r="J21" s="17"/>
      <c r="K21" s="17"/>
      <c r="L21" s="17"/>
      <c r="M21" s="17"/>
      <c r="N21" s="17"/>
      <c r="O21" s="17"/>
    </row>
    <row r="22" spans="1:15" ht="16.5" thickBot="1" x14ac:dyDescent="0.3">
      <c r="A22" s="163"/>
      <c r="B22" s="164"/>
      <c r="C22" s="164"/>
      <c r="D22" s="164"/>
      <c r="E22" s="164"/>
      <c r="F22" s="164"/>
      <c r="G22" s="164"/>
      <c r="H22" s="165"/>
      <c r="I22" s="5" t="s">
        <v>23</v>
      </c>
      <c r="J22" s="17"/>
      <c r="K22" s="17"/>
      <c r="L22" s="17"/>
      <c r="M22" s="17"/>
      <c r="N22" s="17"/>
      <c r="O22" s="17"/>
    </row>
    <row r="23" spans="1:15" ht="16.5" thickBot="1" x14ac:dyDescent="0.3">
      <c r="A23" s="166" t="s">
        <v>109</v>
      </c>
      <c r="B23" s="169"/>
      <c r="C23" s="169"/>
      <c r="D23" s="169"/>
      <c r="E23" s="169"/>
      <c r="F23" s="169"/>
      <c r="G23" s="169"/>
      <c r="H23" s="169"/>
      <c r="I23" s="5" t="s">
        <v>18</v>
      </c>
      <c r="J23" s="17"/>
      <c r="K23" s="17"/>
      <c r="L23" s="17"/>
      <c r="M23" s="17"/>
      <c r="N23" s="17"/>
      <c r="O23" s="17"/>
    </row>
    <row r="24" spans="1:15" ht="16.5" thickBot="1" x14ac:dyDescent="0.3">
      <c r="A24" s="167"/>
      <c r="B24" s="170"/>
      <c r="C24" s="170"/>
      <c r="D24" s="170"/>
      <c r="E24" s="170"/>
      <c r="F24" s="170"/>
      <c r="G24" s="170"/>
      <c r="H24" s="170"/>
      <c r="I24" s="5" t="s">
        <v>22</v>
      </c>
      <c r="J24" s="17"/>
      <c r="K24" s="17"/>
      <c r="L24" s="17"/>
      <c r="M24" s="17"/>
      <c r="N24" s="17"/>
      <c r="O24" s="17"/>
    </row>
    <row r="25" spans="1:15" ht="16.5" thickBot="1" x14ac:dyDescent="0.3">
      <c r="A25" s="167"/>
      <c r="B25" s="170"/>
      <c r="C25" s="170"/>
      <c r="D25" s="170"/>
      <c r="E25" s="170"/>
      <c r="F25" s="170"/>
      <c r="G25" s="170"/>
      <c r="H25" s="170"/>
      <c r="I25" s="5" t="s">
        <v>21</v>
      </c>
      <c r="J25" s="17"/>
      <c r="K25" s="17"/>
      <c r="L25" s="17"/>
      <c r="M25" s="17"/>
      <c r="N25" s="17"/>
      <c r="O25" s="17"/>
    </row>
    <row r="26" spans="1:15" ht="16.5" thickBot="1" x14ac:dyDescent="0.3">
      <c r="A26" s="168"/>
      <c r="B26" s="171"/>
      <c r="C26" s="171"/>
      <c r="D26" s="171"/>
      <c r="E26" s="171"/>
      <c r="F26" s="171"/>
      <c r="G26" s="171"/>
      <c r="H26" s="171"/>
      <c r="I26" s="5" t="s">
        <v>23</v>
      </c>
      <c r="J26" s="17"/>
      <c r="K26" s="17"/>
      <c r="L26" s="17"/>
      <c r="M26" s="17"/>
      <c r="N26" s="17"/>
      <c r="O26" s="17"/>
    </row>
    <row r="27" spans="1:15" ht="16.5" thickBot="1" x14ac:dyDescent="0.3">
      <c r="A27" s="166" t="s">
        <v>110</v>
      </c>
      <c r="B27" s="169"/>
      <c r="C27" s="169"/>
      <c r="D27" s="169"/>
      <c r="E27" s="169"/>
      <c r="F27" s="169"/>
      <c r="G27" s="169"/>
      <c r="H27" s="169"/>
      <c r="I27" s="5" t="s">
        <v>18</v>
      </c>
      <c r="J27" s="17"/>
      <c r="K27" s="17"/>
      <c r="L27" s="17"/>
      <c r="M27" s="17"/>
      <c r="N27" s="17"/>
      <c r="O27" s="17"/>
    </row>
    <row r="28" spans="1:15" ht="16.5" thickBot="1" x14ac:dyDescent="0.3">
      <c r="A28" s="167"/>
      <c r="B28" s="170"/>
      <c r="C28" s="170"/>
      <c r="D28" s="170"/>
      <c r="E28" s="170"/>
      <c r="F28" s="170"/>
      <c r="G28" s="170"/>
      <c r="H28" s="170"/>
      <c r="I28" s="5" t="s">
        <v>22</v>
      </c>
      <c r="J28" s="17"/>
      <c r="K28" s="17"/>
      <c r="L28" s="17"/>
      <c r="M28" s="17"/>
      <c r="N28" s="17"/>
      <c r="O28" s="17"/>
    </row>
    <row r="29" spans="1:15" ht="16.5" thickBot="1" x14ac:dyDescent="0.3">
      <c r="A29" s="167"/>
      <c r="B29" s="170"/>
      <c r="C29" s="170"/>
      <c r="D29" s="170"/>
      <c r="E29" s="170"/>
      <c r="F29" s="170"/>
      <c r="G29" s="170"/>
      <c r="H29" s="170"/>
      <c r="I29" s="5" t="s">
        <v>21</v>
      </c>
      <c r="J29" s="17"/>
      <c r="K29" s="17"/>
      <c r="L29" s="17"/>
      <c r="M29" s="17"/>
      <c r="N29" s="17"/>
      <c r="O29" s="17"/>
    </row>
    <row r="30" spans="1:15" ht="16.5" thickBot="1" x14ac:dyDescent="0.3">
      <c r="A30" s="168"/>
      <c r="B30" s="171"/>
      <c r="C30" s="171"/>
      <c r="D30" s="171"/>
      <c r="E30" s="171"/>
      <c r="F30" s="171"/>
      <c r="G30" s="171"/>
      <c r="H30" s="171"/>
      <c r="I30" s="5" t="s">
        <v>23</v>
      </c>
      <c r="J30" s="17"/>
      <c r="K30" s="17"/>
      <c r="L30" s="17"/>
      <c r="M30" s="17"/>
      <c r="N30" s="17"/>
      <c r="O30" s="17"/>
    </row>
    <row r="31" spans="1:15" ht="16.5" thickBot="1" x14ac:dyDescent="0.3">
      <c r="A31" s="13" t="s">
        <v>33</v>
      </c>
      <c r="B31" s="17"/>
      <c r="C31" s="17"/>
      <c r="D31" s="17"/>
      <c r="E31" s="17"/>
      <c r="F31" s="17"/>
      <c r="G31" s="12"/>
      <c r="H31" s="17"/>
      <c r="I31" s="6"/>
      <c r="J31" s="17"/>
      <c r="K31" s="17"/>
      <c r="L31" s="17"/>
      <c r="M31" s="17"/>
      <c r="N31" s="17"/>
      <c r="O31" s="17"/>
    </row>
    <row r="32" spans="1:15" ht="16.5" thickBot="1" x14ac:dyDescent="0.3">
      <c r="A32" s="172" t="s">
        <v>81</v>
      </c>
      <c r="B32" s="173"/>
      <c r="C32" s="173"/>
      <c r="D32" s="173"/>
      <c r="E32" s="173"/>
      <c r="F32" s="173"/>
      <c r="G32" s="173"/>
      <c r="H32" s="174"/>
      <c r="I32" s="5" t="s">
        <v>18</v>
      </c>
      <c r="J32" s="17"/>
      <c r="K32" s="17"/>
      <c r="L32" s="17"/>
      <c r="M32" s="17"/>
      <c r="N32" s="17"/>
      <c r="O32" s="17"/>
    </row>
    <row r="33" spans="1:15" ht="16.5" thickBot="1" x14ac:dyDescent="0.3">
      <c r="A33" s="175"/>
      <c r="B33" s="176"/>
      <c r="C33" s="176"/>
      <c r="D33" s="176"/>
      <c r="E33" s="176"/>
      <c r="F33" s="176"/>
      <c r="G33" s="176"/>
      <c r="H33" s="177"/>
      <c r="I33" s="5" t="s">
        <v>22</v>
      </c>
      <c r="J33" s="17"/>
      <c r="K33" s="17"/>
      <c r="L33" s="17"/>
      <c r="M33" s="17"/>
      <c r="N33" s="17"/>
      <c r="O33" s="17"/>
    </row>
    <row r="34" spans="1:15" ht="16.5" thickBot="1" x14ac:dyDescent="0.3">
      <c r="A34" s="175"/>
      <c r="B34" s="176"/>
      <c r="C34" s="176"/>
      <c r="D34" s="176"/>
      <c r="E34" s="176"/>
      <c r="F34" s="176"/>
      <c r="G34" s="176"/>
      <c r="H34" s="177"/>
      <c r="I34" s="5" t="s">
        <v>21</v>
      </c>
      <c r="J34" s="17"/>
      <c r="K34" s="17"/>
      <c r="L34" s="17"/>
      <c r="M34" s="17"/>
      <c r="N34" s="17"/>
      <c r="O34" s="17"/>
    </row>
    <row r="35" spans="1:15" ht="16.5" thickBot="1" x14ac:dyDescent="0.3">
      <c r="A35" s="178"/>
      <c r="B35" s="179"/>
      <c r="C35" s="179"/>
      <c r="D35" s="179"/>
      <c r="E35" s="179"/>
      <c r="F35" s="179"/>
      <c r="G35" s="179"/>
      <c r="H35" s="180"/>
      <c r="I35" s="5" t="s">
        <v>23</v>
      </c>
      <c r="J35" s="17"/>
      <c r="K35" s="17"/>
      <c r="L35" s="17"/>
      <c r="M35" s="17"/>
      <c r="N35" s="17"/>
      <c r="O35" s="17"/>
    </row>
    <row r="36" spans="1:15" ht="16.5" thickBot="1" x14ac:dyDescent="0.3">
      <c r="A36" s="172" t="s">
        <v>108</v>
      </c>
      <c r="B36" s="173"/>
      <c r="C36" s="173"/>
      <c r="D36" s="173"/>
      <c r="E36" s="173"/>
      <c r="F36" s="173"/>
      <c r="G36" s="173"/>
      <c r="H36" s="174"/>
      <c r="I36" s="5" t="s">
        <v>18</v>
      </c>
      <c r="J36" s="17"/>
      <c r="K36" s="17"/>
      <c r="L36" s="17"/>
      <c r="M36" s="17"/>
      <c r="N36" s="17"/>
      <c r="O36" s="17"/>
    </row>
    <row r="37" spans="1:15" ht="16.5" thickBot="1" x14ac:dyDescent="0.3">
      <c r="A37" s="175"/>
      <c r="B37" s="176"/>
      <c r="C37" s="176"/>
      <c r="D37" s="176"/>
      <c r="E37" s="176"/>
      <c r="F37" s="176"/>
      <c r="G37" s="176"/>
      <c r="H37" s="177"/>
      <c r="I37" s="5" t="s">
        <v>22</v>
      </c>
      <c r="J37" s="17"/>
      <c r="K37" s="17"/>
      <c r="L37" s="17"/>
      <c r="M37" s="17"/>
      <c r="N37" s="17"/>
      <c r="O37" s="17"/>
    </row>
    <row r="38" spans="1:15" ht="16.5" thickBot="1" x14ac:dyDescent="0.3">
      <c r="A38" s="175"/>
      <c r="B38" s="176"/>
      <c r="C38" s="176"/>
      <c r="D38" s="176"/>
      <c r="E38" s="176"/>
      <c r="F38" s="176"/>
      <c r="G38" s="176"/>
      <c r="H38" s="177"/>
      <c r="I38" s="5" t="s">
        <v>21</v>
      </c>
      <c r="J38" s="17"/>
      <c r="K38" s="17"/>
      <c r="L38" s="17"/>
      <c r="M38" s="17"/>
      <c r="N38" s="17"/>
      <c r="O38" s="17"/>
    </row>
    <row r="39" spans="1:15" ht="16.5" thickBot="1" x14ac:dyDescent="0.3">
      <c r="A39" s="178"/>
      <c r="B39" s="179"/>
      <c r="C39" s="179"/>
      <c r="D39" s="179"/>
      <c r="E39" s="179"/>
      <c r="F39" s="179"/>
      <c r="G39" s="179"/>
      <c r="H39" s="180"/>
      <c r="I39" s="5" t="s">
        <v>23</v>
      </c>
      <c r="J39" s="17"/>
      <c r="K39" s="17"/>
      <c r="L39" s="17"/>
      <c r="M39" s="17"/>
      <c r="N39" s="17"/>
      <c r="O39" s="17"/>
    </row>
    <row r="40" spans="1:15" ht="16.5" thickBot="1" x14ac:dyDescent="0.3">
      <c r="A40" s="166" t="s">
        <v>109</v>
      </c>
      <c r="B40" s="169"/>
      <c r="C40" s="169"/>
      <c r="D40" s="169"/>
      <c r="E40" s="169"/>
      <c r="F40" s="169"/>
      <c r="G40" s="169"/>
      <c r="H40" s="169"/>
      <c r="I40" s="5" t="s">
        <v>18</v>
      </c>
      <c r="J40" s="17"/>
      <c r="K40" s="17"/>
      <c r="L40" s="17"/>
      <c r="M40" s="17"/>
      <c r="N40" s="17"/>
      <c r="O40" s="17"/>
    </row>
    <row r="41" spans="1:15" ht="16.5" thickBot="1" x14ac:dyDescent="0.3">
      <c r="A41" s="167"/>
      <c r="B41" s="170"/>
      <c r="C41" s="170"/>
      <c r="D41" s="170"/>
      <c r="E41" s="170"/>
      <c r="F41" s="170"/>
      <c r="G41" s="170"/>
      <c r="H41" s="170"/>
      <c r="I41" s="5" t="s">
        <v>22</v>
      </c>
      <c r="J41" s="17"/>
      <c r="K41" s="17"/>
      <c r="L41" s="17"/>
      <c r="M41" s="17"/>
      <c r="N41" s="17"/>
      <c r="O41" s="17"/>
    </row>
    <row r="42" spans="1:15" ht="16.5" thickBot="1" x14ac:dyDescent="0.3">
      <c r="A42" s="167"/>
      <c r="B42" s="170"/>
      <c r="C42" s="170"/>
      <c r="D42" s="170"/>
      <c r="E42" s="170"/>
      <c r="F42" s="170"/>
      <c r="G42" s="170"/>
      <c r="H42" s="170"/>
      <c r="I42" s="5" t="s">
        <v>21</v>
      </c>
      <c r="J42" s="17"/>
      <c r="K42" s="17"/>
      <c r="L42" s="17"/>
      <c r="M42" s="17"/>
      <c r="N42" s="17"/>
      <c r="O42" s="17"/>
    </row>
    <row r="43" spans="1:15" ht="16.5" thickBot="1" x14ac:dyDescent="0.3">
      <c r="A43" s="168"/>
      <c r="B43" s="171"/>
      <c r="C43" s="171"/>
      <c r="D43" s="171"/>
      <c r="E43" s="171"/>
      <c r="F43" s="171"/>
      <c r="G43" s="171"/>
      <c r="H43" s="171"/>
      <c r="I43" s="5" t="s">
        <v>23</v>
      </c>
      <c r="J43" s="17"/>
      <c r="K43" s="17"/>
      <c r="L43" s="17"/>
      <c r="M43" s="17"/>
      <c r="N43" s="17"/>
      <c r="O43" s="17"/>
    </row>
    <row r="44" spans="1:15" ht="16.5" thickBot="1" x14ac:dyDescent="0.3">
      <c r="A44" s="166" t="s">
        <v>110</v>
      </c>
      <c r="B44" s="169"/>
      <c r="C44" s="169"/>
      <c r="D44" s="169"/>
      <c r="E44" s="169"/>
      <c r="F44" s="169"/>
      <c r="G44" s="169"/>
      <c r="H44" s="169"/>
      <c r="I44" s="5" t="s">
        <v>18</v>
      </c>
      <c r="J44" s="17"/>
      <c r="K44" s="17"/>
      <c r="L44" s="17"/>
      <c r="M44" s="17"/>
      <c r="N44" s="17"/>
      <c r="O44" s="17"/>
    </row>
    <row r="45" spans="1:15" ht="16.5" thickBot="1" x14ac:dyDescent="0.3">
      <c r="A45" s="167"/>
      <c r="B45" s="170"/>
      <c r="C45" s="170"/>
      <c r="D45" s="170"/>
      <c r="E45" s="170"/>
      <c r="F45" s="170"/>
      <c r="G45" s="170"/>
      <c r="H45" s="170"/>
      <c r="I45" s="5" t="s">
        <v>22</v>
      </c>
      <c r="J45" s="17"/>
      <c r="K45" s="17"/>
      <c r="L45" s="17"/>
      <c r="M45" s="17"/>
      <c r="N45" s="17"/>
      <c r="O45" s="17"/>
    </row>
    <row r="46" spans="1:15" ht="16.5" thickBot="1" x14ac:dyDescent="0.3">
      <c r="A46" s="167"/>
      <c r="B46" s="170"/>
      <c r="C46" s="170"/>
      <c r="D46" s="170"/>
      <c r="E46" s="170"/>
      <c r="F46" s="170"/>
      <c r="G46" s="170"/>
      <c r="H46" s="170"/>
      <c r="I46" s="5" t="s">
        <v>21</v>
      </c>
      <c r="J46" s="17"/>
      <c r="K46" s="17"/>
      <c r="L46" s="17"/>
      <c r="M46" s="17"/>
      <c r="N46" s="17"/>
      <c r="O46" s="17"/>
    </row>
    <row r="47" spans="1:15" ht="16.5" thickBot="1" x14ac:dyDescent="0.3">
      <c r="A47" s="168"/>
      <c r="B47" s="171"/>
      <c r="C47" s="171"/>
      <c r="D47" s="171"/>
      <c r="E47" s="171"/>
      <c r="F47" s="171"/>
      <c r="G47" s="171"/>
      <c r="H47" s="171"/>
      <c r="I47" s="5" t="s">
        <v>23</v>
      </c>
      <c r="J47" s="17"/>
      <c r="K47" s="17"/>
      <c r="L47" s="17"/>
      <c r="M47" s="17"/>
      <c r="N47" s="17"/>
      <c r="O47" s="17"/>
    </row>
    <row r="48" spans="1:15" ht="16.5" thickBot="1" x14ac:dyDescent="0.3">
      <c r="A48" s="13" t="s">
        <v>33</v>
      </c>
      <c r="B48" s="17"/>
      <c r="C48" s="17"/>
      <c r="D48" s="17"/>
      <c r="E48" s="17"/>
      <c r="F48" s="17"/>
      <c r="G48" s="17"/>
      <c r="H48" s="17"/>
      <c r="I48" s="6"/>
      <c r="J48" s="17"/>
      <c r="K48" s="17"/>
      <c r="L48" s="17"/>
      <c r="M48" s="17"/>
      <c r="N48" s="17"/>
      <c r="O48" s="17"/>
    </row>
    <row r="49" spans="1:15" ht="16.5" thickBot="1" x14ac:dyDescent="0.3">
      <c r="A49" s="172" t="s">
        <v>111</v>
      </c>
      <c r="B49" s="173"/>
      <c r="C49" s="173"/>
      <c r="D49" s="173"/>
      <c r="E49" s="173"/>
      <c r="F49" s="173"/>
      <c r="G49" s="173"/>
      <c r="H49" s="174"/>
      <c r="I49" s="5" t="s">
        <v>18</v>
      </c>
      <c r="J49" s="17"/>
      <c r="K49" s="17"/>
      <c r="L49" s="17"/>
      <c r="M49" s="17"/>
      <c r="N49" s="17"/>
      <c r="O49" s="17"/>
    </row>
    <row r="50" spans="1:15" ht="16.5" thickBot="1" x14ac:dyDescent="0.3">
      <c r="A50" s="175"/>
      <c r="B50" s="176"/>
      <c r="C50" s="176"/>
      <c r="D50" s="176"/>
      <c r="E50" s="176"/>
      <c r="F50" s="176"/>
      <c r="G50" s="176"/>
      <c r="H50" s="177"/>
      <c r="I50" s="5" t="s">
        <v>22</v>
      </c>
      <c r="J50" s="17"/>
      <c r="K50" s="17"/>
      <c r="L50" s="17"/>
      <c r="M50" s="17"/>
      <c r="N50" s="17"/>
      <c r="O50" s="17"/>
    </row>
    <row r="51" spans="1:15" ht="16.5" thickBot="1" x14ac:dyDescent="0.3">
      <c r="A51" s="175"/>
      <c r="B51" s="176"/>
      <c r="C51" s="176"/>
      <c r="D51" s="176"/>
      <c r="E51" s="176"/>
      <c r="F51" s="176"/>
      <c r="G51" s="176"/>
      <c r="H51" s="177"/>
      <c r="I51" s="5" t="s">
        <v>21</v>
      </c>
      <c r="J51" s="17"/>
      <c r="K51" s="17"/>
      <c r="L51" s="17"/>
      <c r="M51" s="17"/>
      <c r="N51" s="17"/>
      <c r="O51" s="17"/>
    </row>
    <row r="52" spans="1:15" ht="16.5" thickBot="1" x14ac:dyDescent="0.3">
      <c r="A52" s="178"/>
      <c r="B52" s="179"/>
      <c r="C52" s="179"/>
      <c r="D52" s="179"/>
      <c r="E52" s="179"/>
      <c r="F52" s="179"/>
      <c r="G52" s="179"/>
      <c r="H52" s="180"/>
      <c r="I52" s="18" t="s">
        <v>23</v>
      </c>
      <c r="J52" s="17"/>
      <c r="K52" s="17"/>
      <c r="L52" s="17"/>
      <c r="M52" s="17"/>
      <c r="N52" s="17"/>
      <c r="O52" s="17"/>
    </row>
  </sheetData>
  <mergeCells count="52">
    <mergeCell ref="A49:H52"/>
    <mergeCell ref="G40:G43"/>
    <mergeCell ref="H40:H43"/>
    <mergeCell ref="A44:A47"/>
    <mergeCell ref="B44:B47"/>
    <mergeCell ref="C44:C47"/>
    <mergeCell ref="D44:D47"/>
    <mergeCell ref="E44:E47"/>
    <mergeCell ref="F44:F47"/>
    <mergeCell ref="G44:G47"/>
    <mergeCell ref="H44:H47"/>
    <mergeCell ref="G27:G30"/>
    <mergeCell ref="H27:H30"/>
    <mergeCell ref="A32:H35"/>
    <mergeCell ref="A36:H39"/>
    <mergeCell ref="A40:A43"/>
    <mergeCell ref="B40:B43"/>
    <mergeCell ref="C40:C43"/>
    <mergeCell ref="D40:D43"/>
    <mergeCell ref="E40:E43"/>
    <mergeCell ref="F40:F43"/>
    <mergeCell ref="A27:A30"/>
    <mergeCell ref="B27:B30"/>
    <mergeCell ref="C27:C30"/>
    <mergeCell ref="D27:D30"/>
    <mergeCell ref="E27:E30"/>
    <mergeCell ref="F27:F30"/>
    <mergeCell ref="A15:H18"/>
    <mergeCell ref="A19:H22"/>
    <mergeCell ref="A23:A26"/>
    <mergeCell ref="B23:B26"/>
    <mergeCell ref="C23:C26"/>
    <mergeCell ref="D23:D26"/>
    <mergeCell ref="E23:E26"/>
    <mergeCell ref="F23:F26"/>
    <mergeCell ref="G23:G26"/>
    <mergeCell ref="H23:H26"/>
    <mergeCell ref="G11:G13"/>
    <mergeCell ref="H11:H13"/>
    <mergeCell ref="I11:I13"/>
    <mergeCell ref="J11:O11"/>
    <mergeCell ref="J12:K12"/>
    <mergeCell ref="L12:L13"/>
    <mergeCell ref="M12:M13"/>
    <mergeCell ref="N12:N13"/>
    <mergeCell ref="O12:O13"/>
    <mergeCell ref="F11:F13"/>
    <mergeCell ref="A11:A13"/>
    <mergeCell ref="B11:B13"/>
    <mergeCell ref="C11:C13"/>
    <mergeCell ref="D11:D13"/>
    <mergeCell ref="E11:E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3 к приложению 3</vt:lpstr>
      <vt:lpstr>ПРиложение 5 к положению</vt:lpstr>
      <vt:lpstr>Таблица 2 к приложению5</vt:lpstr>
      <vt:lpstr>Таблица 3 к Приложению 5</vt:lpstr>
      <vt:lpstr>таблица 4 к приложению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2018-04-04T08:32:46Z</dcterms:modified>
</cp:coreProperties>
</file>